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Veitscher Wertung 1-30 Sort" sheetId="1" r:id="rId1"/>
    <sheet name="Veitscher Wertung" sheetId="2" r:id="rId2"/>
  </sheets>
  <definedNames/>
  <calcPr fullCalcOnLoad="1"/>
</workbook>
</file>

<file path=xl/sharedStrings.xml><?xml version="1.0" encoding="utf-8"?>
<sst xmlns="http://schemas.openxmlformats.org/spreadsheetml/2006/main" count="3270" uniqueCount="789">
  <si>
    <t>Hones Josef</t>
  </si>
  <si>
    <t>Sport Tronto</t>
  </si>
  <si>
    <t>Stelzer Anton</t>
  </si>
  <si>
    <t>Dissauer Klaus</t>
  </si>
  <si>
    <t>Huber Franz</t>
  </si>
  <si>
    <t>TT Schoder</t>
  </si>
  <si>
    <t>Umundum Gerhard</t>
  </si>
  <si>
    <t>Baumann Franz</t>
  </si>
  <si>
    <t>Murnberger Bruno</t>
  </si>
  <si>
    <t>Zenker Häuser 2</t>
  </si>
  <si>
    <t>Knöbelreiter Franz</t>
  </si>
  <si>
    <t>Brenner Kurt</t>
  </si>
  <si>
    <t>Schuster Walter</t>
  </si>
  <si>
    <t>TVN Veitsch</t>
  </si>
  <si>
    <t>Kammerhofer Josef</t>
  </si>
  <si>
    <t>Lanz Rudolf</t>
  </si>
  <si>
    <t>Spandl Manfred</t>
  </si>
  <si>
    <t>Meranhaus</t>
  </si>
  <si>
    <t>Eckl Alfred</t>
  </si>
  <si>
    <t>Pendl Günther</t>
  </si>
  <si>
    <t>Kollmann Wolfgang</t>
  </si>
  <si>
    <t>Elektro Krug</t>
  </si>
  <si>
    <t>Vivot Jörg</t>
  </si>
  <si>
    <t>Lang Werner</t>
  </si>
  <si>
    <t>Stoppacher Christian</t>
  </si>
  <si>
    <t>Mitterdorf-Veitsch</t>
  </si>
  <si>
    <t>Schrittwieser Christian</t>
  </si>
  <si>
    <t>Pusterhofer Christian</t>
  </si>
  <si>
    <t>Jance Johann</t>
  </si>
  <si>
    <t>Steiner Hermann</t>
  </si>
  <si>
    <t>aufgeg.</t>
  </si>
  <si>
    <t>Zenker Häuser 1</t>
  </si>
  <si>
    <t>Welspacher Edi</t>
  </si>
  <si>
    <t>Leitner Karl</t>
  </si>
  <si>
    <t>Hoch Gerfried</t>
  </si>
  <si>
    <t>Feunkost Baumann</t>
  </si>
  <si>
    <t>Kleber Herbert</t>
  </si>
  <si>
    <t>Baumann Franz sen:</t>
  </si>
  <si>
    <t>Bauer Johann</t>
  </si>
  <si>
    <t>Petz August</t>
  </si>
  <si>
    <t>Hallg</t>
  </si>
  <si>
    <t>HAK1</t>
  </si>
  <si>
    <t>M 30</t>
  </si>
  <si>
    <t>Lang Gottfried</t>
  </si>
  <si>
    <t>Installation Paar</t>
  </si>
  <si>
    <t>Steiner Kurt</t>
  </si>
  <si>
    <t>Doppelhofer Reinhold</t>
  </si>
  <si>
    <t>Feinkost Baumann</t>
  </si>
  <si>
    <t>Kerschenbauer Wolfgang</t>
  </si>
  <si>
    <t>Scheikl Gottfried</t>
  </si>
  <si>
    <t>SCHUHE HOCH</t>
  </si>
  <si>
    <t>Brenner Johann</t>
  </si>
  <si>
    <t>Vötsch Werner</t>
  </si>
  <si>
    <t>Tesch Franz</t>
  </si>
  <si>
    <t>Sport Harbich 1</t>
  </si>
  <si>
    <t>Sparkasse Veitsch</t>
  </si>
  <si>
    <t>Huber Johann</t>
  </si>
  <si>
    <t>Scheikl Wolfgang</t>
  </si>
  <si>
    <t>Schuhe Hoch</t>
  </si>
  <si>
    <t>Amateure Veitsch</t>
  </si>
  <si>
    <t>Fraiß Arnold</t>
  </si>
  <si>
    <t>M30</t>
  </si>
  <si>
    <t>Sanitär Paar</t>
  </si>
  <si>
    <t>Sport König</t>
  </si>
  <si>
    <t>Kerschenbauer</t>
  </si>
  <si>
    <t xml:space="preserve">Scheikl </t>
  </si>
  <si>
    <t>Ford Brenner</t>
  </si>
  <si>
    <t>Mühlhans Gerhard</t>
  </si>
  <si>
    <t>Schrittwieser</t>
  </si>
  <si>
    <t>Jantscher Martin</t>
  </si>
  <si>
    <t>ULSC Bruck Veitsch</t>
  </si>
  <si>
    <t>Raidl</t>
  </si>
  <si>
    <t>Lammer</t>
  </si>
  <si>
    <t>Pusterhofer</t>
  </si>
  <si>
    <t>Club Wagenransch</t>
  </si>
  <si>
    <t>Spitzer</t>
  </si>
  <si>
    <t>Sport Harbich</t>
  </si>
  <si>
    <t>Weberhofer Peter</t>
  </si>
  <si>
    <t>ZENKER HÄUSER</t>
  </si>
  <si>
    <t>Benzinger Horst</t>
  </si>
  <si>
    <t>HAK2</t>
  </si>
  <si>
    <t>M40</t>
  </si>
  <si>
    <t>Ortner Franz</t>
  </si>
  <si>
    <t>Bäckerei Pelz</t>
  </si>
  <si>
    <t>Pflanzl Hütte</t>
  </si>
  <si>
    <t>Brenner Hans</t>
  </si>
  <si>
    <t>Ebner Manfred</t>
  </si>
  <si>
    <t>Schneeberger Walter</t>
  </si>
  <si>
    <t>Vötsch Franz</t>
  </si>
  <si>
    <t>VMAG Betriebsfeuerwehr</t>
  </si>
  <si>
    <t>Pointner Werner</t>
  </si>
  <si>
    <t>Pointner Rainer</t>
  </si>
  <si>
    <t>Winkler Bernd</t>
  </si>
  <si>
    <t>Kleber Bernd</t>
  </si>
  <si>
    <t>Sokoll Franz</t>
  </si>
  <si>
    <t>Weigmann Karl</t>
  </si>
  <si>
    <t>ZENKER Hausbau</t>
  </si>
  <si>
    <t>Tyrolia</t>
  </si>
  <si>
    <t>Veitsch</t>
  </si>
  <si>
    <t>Berggasthof Egger Stanglalm</t>
  </si>
  <si>
    <t>Kleinrath Jürgen</t>
  </si>
  <si>
    <t>Raidl Harald</t>
  </si>
  <si>
    <t>TYROLIA Veitsch</t>
  </si>
  <si>
    <t>Elektro Krug Veitsch</t>
  </si>
  <si>
    <t>Lohner Michael</t>
  </si>
  <si>
    <t>Vallant Jürgen</t>
  </si>
  <si>
    <t>Märzendorfer Alois</t>
  </si>
  <si>
    <t>Lotto Toto Schoder</t>
  </si>
  <si>
    <t>Ochabauer Heribert</t>
  </si>
  <si>
    <t>Montageteam ZENKER</t>
  </si>
  <si>
    <t>Fleischerei Leitner Veitsch</t>
  </si>
  <si>
    <t>Schuhe Hoch Veitsch</t>
  </si>
  <si>
    <t>Schuhe Hoch 3</t>
  </si>
  <si>
    <t>Welspacher Eduard</t>
  </si>
  <si>
    <t>Schuhe Hoch 2</t>
  </si>
  <si>
    <t>Tyrolia Gadafi 2</t>
  </si>
  <si>
    <t>TVN Gasthaus Egger Stanglalm</t>
  </si>
  <si>
    <t>Lammer Robert</t>
  </si>
  <si>
    <t>Roßböck Josef</t>
  </si>
  <si>
    <t>Sparkasse II Veitsch</t>
  </si>
  <si>
    <t>Haider Bernhard</t>
  </si>
  <si>
    <t>Sparkasse I Veitsch</t>
  </si>
  <si>
    <t>Maierhofer Christian</t>
  </si>
  <si>
    <t>Huber Bernd</t>
  </si>
  <si>
    <t>Petz Klaus</t>
  </si>
  <si>
    <t>Schuhe Hoch IV</t>
  </si>
  <si>
    <t>Schmidhofer Eduard</t>
  </si>
  <si>
    <t>Schmidhofer Josef</t>
  </si>
  <si>
    <t>Schmidhofer Hubert</t>
  </si>
  <si>
    <t>Vogel &amp; Noot</t>
  </si>
  <si>
    <t>H Allg</t>
  </si>
  <si>
    <t>Tyrolia Stanglalm</t>
  </si>
  <si>
    <t>Tyrolia Schuhe Hoch 3</t>
  </si>
  <si>
    <t>Fraiss Hannes</t>
  </si>
  <si>
    <t>Hoch Wolfgang</t>
  </si>
  <si>
    <t>Schuhsalon Dieter</t>
  </si>
  <si>
    <t>Kerschenbauer Josef</t>
  </si>
  <si>
    <t>Feichtenhofer Erich</t>
  </si>
  <si>
    <t>Feinkost Leitner</t>
  </si>
  <si>
    <t>Mayerhofer Christian</t>
  </si>
  <si>
    <t>Brunnalmgasthof Scheikl</t>
  </si>
  <si>
    <t>Zächling Franz</t>
  </si>
  <si>
    <t>Zächling Johann</t>
  </si>
  <si>
    <t>Harb Josef</t>
  </si>
  <si>
    <t>Sport u. Kulturreferat Veitsch</t>
  </si>
  <si>
    <t>Tyrolia Schuhe Hoch 2</t>
  </si>
  <si>
    <t>Zettelbauer Johann</t>
  </si>
  <si>
    <t>Zangl Alfred</t>
  </si>
  <si>
    <t>Hoch Christian</t>
  </si>
  <si>
    <t>H AK 1</t>
  </si>
  <si>
    <t>Sanitär PAAR</t>
  </si>
  <si>
    <t>Rotsohler Hütte</t>
  </si>
  <si>
    <t>Boiger Manfred</t>
  </si>
  <si>
    <t>Zapf Josef</t>
  </si>
  <si>
    <t>D Allg</t>
  </si>
  <si>
    <t>M 20</t>
  </si>
  <si>
    <t>Orthopädie Roßböck</t>
  </si>
  <si>
    <t>NF Tyrolia Gadafi II</t>
  </si>
  <si>
    <t>ARBÖ Veitsch</t>
  </si>
  <si>
    <t>M 40</t>
  </si>
  <si>
    <t>Gadaffi II  Tyrolia</t>
  </si>
  <si>
    <t>SPORT STOLZ II</t>
  </si>
  <si>
    <t>Pengg Kabel AG Breitenfeld</t>
  </si>
  <si>
    <t>Maierhofer</t>
  </si>
  <si>
    <t>FEINKOST Baumann</t>
  </si>
  <si>
    <t>TVN TYROLIA Veitsch</t>
  </si>
  <si>
    <t>Delta Brunnalm 1</t>
  </si>
  <si>
    <t>Fitneßcenter Veitsch</t>
  </si>
  <si>
    <t>Baumann Michael</t>
  </si>
  <si>
    <t>Fraiß Hannes</t>
  </si>
  <si>
    <t>Delta Brunnalm 2</t>
  </si>
  <si>
    <t>Ochabauer Herbert</t>
  </si>
  <si>
    <t>Zafosnik Elmar</t>
  </si>
  <si>
    <t>Fleischerei Leitner</t>
  </si>
  <si>
    <t>Mayrhofer Christian</t>
  </si>
  <si>
    <t>Lotto Toto Schoder T 216</t>
  </si>
  <si>
    <t>Scheikl Peter</t>
  </si>
  <si>
    <t>Tesch Reinhold</t>
  </si>
  <si>
    <t>Zimmer Gerald</t>
  </si>
  <si>
    <t>Delta Brunnalm</t>
  </si>
  <si>
    <t>Kobald Emil</t>
  </si>
  <si>
    <t>TYROLIA THONHOFER</t>
  </si>
  <si>
    <t>TVN TYROLIA VEITSCH</t>
  </si>
  <si>
    <t>Meierhofer Christian</t>
  </si>
  <si>
    <t>Gasthaus Fließer</t>
  </si>
  <si>
    <t>Gasthof Scheikl Brunnalm</t>
  </si>
  <si>
    <t>Schrittwieser Christien</t>
  </si>
  <si>
    <t>LOTTO TOTO SCHODER</t>
  </si>
  <si>
    <t>Zimmer Gerlad</t>
  </si>
  <si>
    <t>Märzendorfer</t>
  </si>
  <si>
    <t>Märzendorfer Christian</t>
  </si>
  <si>
    <t>Märzendorfer Helmut</t>
  </si>
  <si>
    <t>Märzendorfer Karl-Heinz</t>
  </si>
  <si>
    <t>Hofer Ernst</t>
  </si>
  <si>
    <t>Leitner Gerhard</t>
  </si>
  <si>
    <t>Sanitär Paar Veitsch</t>
  </si>
  <si>
    <t xml:space="preserve">Rotsohler </t>
  </si>
  <si>
    <t>Gasthaus Egger Stanglaml</t>
  </si>
  <si>
    <t>Steiner Karin</t>
  </si>
  <si>
    <t>Eckl Franzi</t>
  </si>
  <si>
    <t>Kiedl Elisabeth</t>
  </si>
  <si>
    <t>W35</t>
  </si>
  <si>
    <t>Sporthaus THONHOFER</t>
  </si>
  <si>
    <t>01:40:07</t>
  </si>
  <si>
    <t>04:31:23</t>
  </si>
  <si>
    <t>01:48:33</t>
  </si>
  <si>
    <t>04:56:27</t>
  </si>
  <si>
    <t>Lotto TOT0 Schoder Team 216</t>
  </si>
  <si>
    <t>04:56:46</t>
  </si>
  <si>
    <t>Märzendorfers</t>
  </si>
  <si>
    <t>Märzendorfer Chr.</t>
  </si>
  <si>
    <t>Märzendorfer Heinz</t>
  </si>
  <si>
    <t>02:07:32</t>
  </si>
  <si>
    <t>05:17:02</t>
  </si>
  <si>
    <t>Elektro KRUG Veitsch</t>
  </si>
  <si>
    <t>Vivot Bernd</t>
  </si>
  <si>
    <t>02:17:51</t>
  </si>
  <si>
    <t>05:25:43</t>
  </si>
  <si>
    <t>TVN Tyrolia-Fleischerei Leitner</t>
  </si>
  <si>
    <t>Nothnagl Thomas</t>
  </si>
  <si>
    <t>n.a.St.</t>
  </si>
  <si>
    <t>02:04:25</t>
  </si>
  <si>
    <t>Gasthaus Eaqer Stanglalm</t>
  </si>
  <si>
    <t>04:38:17</t>
  </si>
  <si>
    <t>Rotsohl Hütte</t>
  </si>
  <si>
    <t>04:48:47</t>
  </si>
  <si>
    <t>Gärtner Wolfgang</t>
  </si>
  <si>
    <t>Sanitär PAAR Veitsch</t>
  </si>
  <si>
    <t>Petz Claudia</t>
  </si>
  <si>
    <t>Kleber Barbara</t>
  </si>
  <si>
    <t>Spandl Irmi</t>
  </si>
  <si>
    <t>Fraiß Roland</t>
  </si>
  <si>
    <t>02:19:43</t>
  </si>
  <si>
    <t>SPAR Markt König</t>
  </si>
  <si>
    <t>01:37:28</t>
  </si>
  <si>
    <t>02:00:02</t>
  </si>
  <si>
    <t>M 35</t>
  </si>
  <si>
    <t>TVN TYROLIA Velitsch</t>
  </si>
  <si>
    <t>VEITSCH RADEX</t>
  </si>
  <si>
    <t>01:25:49</t>
  </si>
  <si>
    <t>Märzendorter Alois</t>
  </si>
  <si>
    <t>01:28:23</t>
  </si>
  <si>
    <t>01:39:14</t>
  </si>
  <si>
    <t>04:33:26</t>
  </si>
  <si>
    <t>01:51:08</t>
  </si>
  <si>
    <t>Gösserstüberl Jamnig</t>
  </si>
  <si>
    <t>Märzendorfer Manfred</t>
  </si>
  <si>
    <t>01:46:56</t>
  </si>
  <si>
    <t>01:53:53</t>
  </si>
  <si>
    <t>05:17:30</t>
  </si>
  <si>
    <t>TVN Egger Stanglalm</t>
  </si>
  <si>
    <t>Doppelhofer Reini</t>
  </si>
  <si>
    <t>01:37:50</t>
  </si>
  <si>
    <t>Massane Gärtner</t>
  </si>
  <si>
    <t>01:49:54</t>
  </si>
  <si>
    <t>02:01:12</t>
  </si>
  <si>
    <t>05:35:13</t>
  </si>
  <si>
    <t>Team 123</t>
  </si>
  <si>
    <t>01:40:12</t>
  </si>
  <si>
    <t>Leitner Bernd</t>
  </si>
  <si>
    <t>01:59:13</t>
  </si>
  <si>
    <t>02:05:47</t>
  </si>
  <si>
    <t>05:45:12</t>
  </si>
  <si>
    <t>FEINKOST BAUMANN</t>
  </si>
  <si>
    <t>Hörting Manfred</t>
  </si>
  <si>
    <t>01:59:53</t>
  </si>
  <si>
    <t>Wagner Hannes</t>
  </si>
  <si>
    <t>Märzendorter Oliver</t>
  </si>
  <si>
    <t>02:56:08</t>
  </si>
  <si>
    <t>07:00:58</t>
  </si>
  <si>
    <t>Markt Cafe Loderhofer</t>
  </si>
  <si>
    <t>Sobl Walter</t>
  </si>
  <si>
    <t>1.Lauf aufgeg</t>
  </si>
  <si>
    <t>01:30:25</t>
  </si>
  <si>
    <t>M20</t>
  </si>
  <si>
    <t>M25</t>
  </si>
  <si>
    <t>Tischlerei Berger</t>
  </si>
  <si>
    <t>01:51:38</t>
  </si>
  <si>
    <t>M 25</t>
  </si>
  <si>
    <t>aufegeg</t>
  </si>
  <si>
    <t xml:space="preserve"> </t>
  </si>
  <si>
    <t>Schuhe STOLZ  VEITSCH</t>
  </si>
  <si>
    <t>Michael Baumann</t>
  </si>
  <si>
    <t>Walter Sobl</t>
  </si>
  <si>
    <t>Johann Zuntner</t>
  </si>
  <si>
    <t>Christian Spitzer</t>
  </si>
  <si>
    <t>Friedrich Kahr</t>
  </si>
  <si>
    <t>Helmut Kerschenbauer</t>
  </si>
  <si>
    <t>Gerald Zimmer</t>
  </si>
  <si>
    <t>Bernd WEBER</t>
  </si>
  <si>
    <t>Gerhard Leitner</t>
  </si>
  <si>
    <t>Steinfabrik VEITSCHER</t>
  </si>
  <si>
    <t>Josef Kerschenbauer</t>
  </si>
  <si>
    <t>Manfred Märzendorfer</t>
  </si>
  <si>
    <t>Heinrich Harich</t>
  </si>
  <si>
    <t>Ing.Steiner Kurt</t>
  </si>
  <si>
    <t>Bernd F. Huber</t>
  </si>
  <si>
    <t>Emanuel Paar</t>
  </si>
  <si>
    <t>Christian Schrittwieser</t>
  </si>
  <si>
    <t>Karin Steiner</t>
  </si>
  <si>
    <t>Elisabeth Kiedl</t>
  </si>
  <si>
    <t>Malerbetrieb SPANDL</t>
  </si>
  <si>
    <t>Maria Spitzer</t>
  </si>
  <si>
    <t>Claudia Petz</t>
  </si>
  <si>
    <t>Monika Knoll</t>
  </si>
  <si>
    <t>Aufgabe</t>
  </si>
  <si>
    <t>Malerbetrieb Spandl</t>
  </si>
  <si>
    <t>Reinhard Tötsch</t>
  </si>
  <si>
    <t>KAH1</t>
  </si>
  <si>
    <t>Dallg</t>
  </si>
  <si>
    <t>FC Sauzipf</t>
  </si>
  <si>
    <t>Birgit LAMMER</t>
  </si>
  <si>
    <t>Ernst LAMMER</t>
  </si>
  <si>
    <t>Andi GUSENBAUER</t>
  </si>
  <si>
    <t>Franz FRAISS</t>
  </si>
  <si>
    <t>Frisiersalon Christine Lohner</t>
  </si>
  <si>
    <t>Christian SCHRITTWIESER</t>
  </si>
  <si>
    <t>Reini TESCH</t>
  </si>
  <si>
    <t>Christian MÄRZENDORFER</t>
  </si>
  <si>
    <t>Bundesländer</t>
  </si>
  <si>
    <t>Gerald ZIMMER</t>
  </si>
  <si>
    <t>Josef KAMMERHOFER</t>
  </si>
  <si>
    <t>Peter SCHEIKL</t>
  </si>
  <si>
    <t>Schuhhaus STOLZ 3</t>
  </si>
  <si>
    <t>Christian SPITZER</t>
  </si>
  <si>
    <t>Friedrich KAHR</t>
  </si>
  <si>
    <t>Wolfgang KERSCHENBAUER</t>
  </si>
  <si>
    <t>Schuhaus Stolz</t>
  </si>
  <si>
    <t>Peter SCHNEEWEIS</t>
  </si>
  <si>
    <t>Florian SCHEIKL</t>
  </si>
  <si>
    <t>Georg SENGSTSCHMID</t>
  </si>
  <si>
    <t>Michael LOHNER</t>
  </si>
  <si>
    <t>Heinrich HARICH</t>
  </si>
  <si>
    <t>Wolfgang GÄRTNER</t>
  </si>
  <si>
    <t>Rotsohler Snowboarder</t>
  </si>
  <si>
    <t>Gernot BOIGER</t>
  </si>
  <si>
    <t>Stefan POINTNER</t>
  </si>
  <si>
    <t>Michael SOMMER</t>
  </si>
  <si>
    <t>Schuhhaus Stolz</t>
  </si>
  <si>
    <t>Johannes WAGNER</t>
  </si>
  <si>
    <t>Oliver MÄRZENDORFER</t>
  </si>
  <si>
    <t>Manfred HÖRTING</t>
  </si>
  <si>
    <t>SPORT  STOLZ</t>
  </si>
  <si>
    <t>Ing. Kurt STEINER</t>
  </si>
  <si>
    <t>Bernd HUBER</t>
  </si>
  <si>
    <t>Emanuel PAAR</t>
  </si>
  <si>
    <t>FF 243       VEITSCH</t>
  </si>
  <si>
    <t>Roland FRAISS</t>
  </si>
  <si>
    <t>Hemuti MÄRZENDORFER</t>
  </si>
  <si>
    <t>Karl-Heinz MÄRZENDORFER</t>
  </si>
  <si>
    <t/>
  </si>
  <si>
    <t>VEITSCH RADEX GMBH</t>
  </si>
  <si>
    <t>August PETZ</t>
  </si>
  <si>
    <t>Alfred ECKL</t>
  </si>
  <si>
    <t>Walter SCHUSTER</t>
  </si>
  <si>
    <t>Sporthaus ZUNDNER</t>
  </si>
  <si>
    <t>Michael BAUMANN</t>
  </si>
  <si>
    <t>Peter SCHMIDT</t>
  </si>
  <si>
    <t>Walter SOBL</t>
  </si>
  <si>
    <t>SPORT STOLZ</t>
  </si>
  <si>
    <t>Otto KOLLER</t>
  </si>
  <si>
    <t>Reinhard MÜHLHANS</t>
  </si>
  <si>
    <t>Mario ZWANSLEITNER</t>
  </si>
  <si>
    <t>FF 243 VEITSCH</t>
  </si>
  <si>
    <t>GEM</t>
  </si>
  <si>
    <t>HAL1</t>
  </si>
  <si>
    <t>SPORT STOLZ III</t>
  </si>
  <si>
    <t>Mareike FAIST</t>
  </si>
  <si>
    <t>Karin STEINER</t>
  </si>
  <si>
    <t>Tanja MATHEUSCH</t>
  </si>
  <si>
    <t>SPORT HARBICH</t>
  </si>
  <si>
    <t>Renate POINTNER</t>
  </si>
  <si>
    <t>Barbara FRAISS</t>
  </si>
  <si>
    <t>Frisiersalon Lohner VEITSCH</t>
  </si>
  <si>
    <t>Bernhard WEBER</t>
  </si>
  <si>
    <t>Heribert OCHABAUER</t>
  </si>
  <si>
    <t>Hans Peter ULM</t>
  </si>
  <si>
    <t>Gerhard MURNIG</t>
  </si>
  <si>
    <t>Massage+Kinesiologie GÄRTNER 2</t>
  </si>
  <si>
    <t>Ludwig PILLHOFER</t>
  </si>
  <si>
    <t>Team Alois PAAR 1</t>
  </si>
  <si>
    <t>Kurt STEINER</t>
  </si>
  <si>
    <t>Manuel PAAR</t>
  </si>
  <si>
    <t>FF 243  VEITSCH</t>
  </si>
  <si>
    <t>Peter PFEFFER</t>
  </si>
  <si>
    <t>RHI VEITSCH RADEX GmbH</t>
  </si>
  <si>
    <t>Otto MAIERHOFER</t>
  </si>
  <si>
    <t>Sportreferat Marktgem. Veitsch</t>
  </si>
  <si>
    <t>Maria SPITZER</t>
  </si>
  <si>
    <t>Gerhild WENZL</t>
  </si>
  <si>
    <t>Team BERGLAUF VEITSCH</t>
  </si>
  <si>
    <t>Margret BRENNER</t>
  </si>
  <si>
    <t>Bernd WEBERHOFER</t>
  </si>
  <si>
    <t>VEITSCH RADEX 1</t>
  </si>
  <si>
    <t>Robert LAMMER</t>
  </si>
  <si>
    <t>Oase  Bad Fa. Alois PAAR</t>
  </si>
  <si>
    <t>Reinhold TESCH</t>
  </si>
  <si>
    <t>LCA Hochschwab</t>
  </si>
  <si>
    <t>Manfred MÄRZENDORFER</t>
  </si>
  <si>
    <t>Lucky Looser</t>
  </si>
  <si>
    <t>Martin JANTSCHER</t>
  </si>
  <si>
    <t>Helmut MÄRZENDORFER</t>
  </si>
  <si>
    <t>Massage&amp;Kinesiologie GÄRTNER</t>
  </si>
  <si>
    <t>Installation PAAR Veitsch</t>
  </si>
  <si>
    <t>Bernd Franz HUBER</t>
  </si>
  <si>
    <t>FC Maridl</t>
  </si>
  <si>
    <t>Andreas PFLANZL</t>
  </si>
  <si>
    <t>Peter LAMMER</t>
  </si>
  <si>
    <t>GÖSSER Stüberl 1</t>
  </si>
  <si>
    <t>Alois MÄRZENDORFER</t>
  </si>
  <si>
    <t xml:space="preserve"> Jan ANGERER</t>
  </si>
  <si>
    <t>Stefan SCHRITTWIESER</t>
  </si>
  <si>
    <t>Dominik JANCE</t>
  </si>
  <si>
    <t>Gwindbeißer z'Veitsch</t>
  </si>
  <si>
    <t>Franz PÖLLABAUER</t>
  </si>
  <si>
    <t>Chor d. Marktgemeinde Veitsch</t>
  </si>
  <si>
    <t>Franz SCHEIKL</t>
  </si>
  <si>
    <t>Herbert PÖTTLER</t>
  </si>
  <si>
    <t>Andy WIJNSTRA</t>
  </si>
  <si>
    <t>Veitsch Radex</t>
  </si>
  <si>
    <t>NF Berglauf Veitsch</t>
  </si>
  <si>
    <t>M45</t>
  </si>
  <si>
    <t>M50</t>
  </si>
  <si>
    <t>Willingshofer Maschinenbau Gasen</t>
  </si>
  <si>
    <t>VEITSCHER SÄNGERSTAFFEL KOUDELKA</t>
  </si>
  <si>
    <t>HerbertWENZEL</t>
  </si>
  <si>
    <t>STEIERMÄRKISCHE SPARKASSE</t>
  </si>
  <si>
    <t>Gerhard KÖNIGSHOFER</t>
  </si>
  <si>
    <t>VEITSCH - RADEX</t>
  </si>
  <si>
    <t>Spenglerei Martin GRABNER</t>
  </si>
  <si>
    <t>MIDWEST POWDER COATINGS</t>
  </si>
  <si>
    <t>SCHUHHAUS STOLZ 2</t>
  </si>
  <si>
    <t>Reinhold DOPPELHOFER</t>
  </si>
  <si>
    <t>Manfred SPITZER</t>
  </si>
  <si>
    <t>THONHOFER / ANGERER</t>
  </si>
  <si>
    <t>Jan ANGERER</t>
  </si>
  <si>
    <t>Andreas WEICHLBAUER</t>
  </si>
  <si>
    <t>LOOKY LOOSER</t>
  </si>
  <si>
    <t>ARBEITERBETRIEBSRAT Veitsch-Radex</t>
  </si>
  <si>
    <t>Markus HENDLER</t>
  </si>
  <si>
    <t>VEITSCH-RADEX GmbH &amp; Co</t>
  </si>
  <si>
    <t>Josef KERSCHENBAUER</t>
  </si>
  <si>
    <t>Heimo HABIAN</t>
  </si>
  <si>
    <t>Gerhard LEITNER</t>
  </si>
  <si>
    <t>Sportreferat VEITSCH</t>
  </si>
  <si>
    <t>Gerhild WENZEL</t>
  </si>
  <si>
    <t>Die Müch4ra</t>
  </si>
  <si>
    <t>Moutain Runners</t>
  </si>
  <si>
    <t>SCHUHHAUS STOLZ</t>
  </si>
  <si>
    <t>Peter WEBERHOFER</t>
  </si>
  <si>
    <t>AMATEURE VEITSCH</t>
  </si>
  <si>
    <t>M35</t>
  </si>
  <si>
    <t>DAK1</t>
  </si>
  <si>
    <t>Sportreferat Veitsch</t>
  </si>
  <si>
    <t>SPITZER Maria</t>
  </si>
  <si>
    <t>WENZL Gerhild</t>
  </si>
  <si>
    <t>POINTNER Renate</t>
  </si>
  <si>
    <t>Schuhhaus Stolz III</t>
  </si>
  <si>
    <t>WEBERHOFER Bernd</t>
  </si>
  <si>
    <t>KLEINRATH Niki</t>
  </si>
  <si>
    <t>EBNER Matthias</t>
  </si>
  <si>
    <t>SPENGLEREI GRABNER</t>
  </si>
  <si>
    <t>TESCH Reinhold</t>
  </si>
  <si>
    <t>SCHRITTWIESER Christian</t>
  </si>
  <si>
    <t>ZIMMER Gerald</t>
  </si>
  <si>
    <t>KAHR Friedrich</t>
  </si>
  <si>
    <t>Flextronics</t>
  </si>
  <si>
    <t>DOPPELHOFER Reinhold</t>
  </si>
  <si>
    <t>DOPPELHOFER Andreas</t>
  </si>
  <si>
    <t>STEINER Kurt</t>
  </si>
  <si>
    <t>Massage Gärtner</t>
  </si>
  <si>
    <t>HOPPL Christian</t>
  </si>
  <si>
    <t>LOHNER Michael</t>
  </si>
  <si>
    <t>GÄRNTNER Wolfgang</t>
  </si>
  <si>
    <t>STEIRM. SPARKASSE</t>
  </si>
  <si>
    <t>PFEFFER Helmut</t>
  </si>
  <si>
    <t>MAIERHOFER Otto</t>
  </si>
  <si>
    <t>PFEFFER Peter</t>
  </si>
  <si>
    <t>Schuhe Stolz II</t>
  </si>
  <si>
    <t>HÖRTING Manfred</t>
  </si>
  <si>
    <t>JANCE Dominik</t>
  </si>
  <si>
    <t>JANCE Jürgen</t>
  </si>
  <si>
    <t>HÖLBLINGER Georg</t>
  </si>
  <si>
    <t>KAMMERHOFER Josef</t>
  </si>
  <si>
    <t>ECKL Alfred</t>
  </si>
  <si>
    <t>EDER Josef</t>
  </si>
  <si>
    <t>aufg.</t>
  </si>
  <si>
    <t>HOLZER Hannes</t>
  </si>
  <si>
    <t>WEBERHOFER Peter</t>
  </si>
  <si>
    <t>M18</t>
  </si>
  <si>
    <t>Sportreferat Marktgemeinde Veitsch</t>
  </si>
  <si>
    <t>RINNHOFER Roland</t>
  </si>
  <si>
    <t>LAMMER Robert</t>
  </si>
  <si>
    <t>PIEBER Heinz</t>
  </si>
  <si>
    <t>SPENGLEREI Grabner</t>
  </si>
  <si>
    <t>SCHEIKL Peter</t>
  </si>
  <si>
    <t>Die Steiermärkische Veitsch</t>
  </si>
  <si>
    <t>voestalpine Präzisionsrohrtechnik</t>
  </si>
  <si>
    <t>BAUMGARTNER Karl</t>
  </si>
  <si>
    <t>PENDL Günter</t>
  </si>
  <si>
    <t>M55</t>
  </si>
  <si>
    <t>FRAISS Roland</t>
  </si>
  <si>
    <t>PETZ August</t>
  </si>
  <si>
    <t>SPANDL Manfred</t>
  </si>
  <si>
    <t>Volkshilfe SZ-Veitsch</t>
  </si>
  <si>
    <t>PFUNDNER Mario</t>
  </si>
  <si>
    <t>SPORT KERN Veitsch</t>
  </si>
  <si>
    <t>LEITNER Benjamin</t>
  </si>
  <si>
    <t>Arbeiterbetriebsrat RHI Veitsch</t>
  </si>
  <si>
    <t>KERN Erwin</t>
  </si>
  <si>
    <t>Gesundheitszirkel RHI Veitsch</t>
  </si>
  <si>
    <t>MÜHLHANS Gerhard</t>
  </si>
  <si>
    <t>STEINMETZ Manfred</t>
  </si>
  <si>
    <t>KERSCHENBAUER Josef</t>
  </si>
  <si>
    <t>Arbeiterbetriebsrat RHI</t>
  </si>
  <si>
    <t>SCHUSTER Walter</t>
  </si>
  <si>
    <t>Haalg</t>
  </si>
  <si>
    <t>WIJNSTRA Andi</t>
  </si>
  <si>
    <t>Arbeiter-BR Veitsch Radex</t>
  </si>
  <si>
    <t>Siemens Wien</t>
  </si>
  <si>
    <t>GEIERHOFER Markus</t>
  </si>
  <si>
    <t>MÄRZENDORFER Helmut</t>
  </si>
  <si>
    <t>ANGERER Jan</t>
  </si>
  <si>
    <t>Hallenbadbuffet Veitsch</t>
  </si>
  <si>
    <t>BAUMANN Mich</t>
  </si>
  <si>
    <t>Asphaltplattler</t>
  </si>
  <si>
    <t>TÖSCH Bernhard</t>
  </si>
  <si>
    <t>BUCHRIESER Werner</t>
  </si>
  <si>
    <t>MÄRZENDORFER Oliver</t>
  </si>
  <si>
    <t>FRAISS Andreas</t>
  </si>
  <si>
    <t>VOLKSHILFE Veitsch</t>
  </si>
  <si>
    <t>ZUNDNER Hans</t>
  </si>
  <si>
    <t>CIZEK Christoph</t>
  </si>
  <si>
    <t>Sport Stolz Mürzzuschlag</t>
  </si>
  <si>
    <t>ILLMAIER Stefan</t>
  </si>
  <si>
    <t>Alex´s Pizzaria</t>
  </si>
  <si>
    <t>BAUMANN Michael</t>
  </si>
  <si>
    <t>LOHNER Roland</t>
  </si>
  <si>
    <t>143m</t>
  </si>
  <si>
    <t>GRUBER Gabi</t>
  </si>
  <si>
    <t>Installateur PAAR Veitsch</t>
  </si>
  <si>
    <t>SPITZER Nadja</t>
  </si>
  <si>
    <t>RYAVEC Christian</t>
  </si>
  <si>
    <t>Autohaus Michael Rudolph</t>
  </si>
  <si>
    <t>LEITNER Julian</t>
  </si>
  <si>
    <t>LEITNER Gerhard</t>
  </si>
  <si>
    <t>Geierhofer Markus</t>
  </si>
  <si>
    <t>MÄRZENHOFER Helmut</t>
  </si>
  <si>
    <t>Fraiß Andreas</t>
  </si>
  <si>
    <t>Schuhhaus Stolz Mürz</t>
  </si>
  <si>
    <t>ECKL  Alfred</t>
  </si>
  <si>
    <t>Friseursalon Lohner Veitsch</t>
  </si>
  <si>
    <t>LUKAS Christian</t>
  </si>
  <si>
    <t>Highland Nightbar Veitsch</t>
  </si>
  <si>
    <t>FRÜHWIRTH Gerald</t>
  </si>
  <si>
    <t>DICK Harald</t>
  </si>
  <si>
    <t>Sport Kern Veitsch</t>
  </si>
  <si>
    <t>SPORTREFERAT Veitsch</t>
  </si>
  <si>
    <t>STEINER Heike</t>
  </si>
  <si>
    <t>D AK1</t>
  </si>
  <si>
    <t>RSC-BMX Veitsch</t>
  </si>
  <si>
    <t>SPITZER Kevin</t>
  </si>
  <si>
    <t>Chor der Marktgemeinde Veitsch</t>
  </si>
  <si>
    <t>ECKL Robert</t>
  </si>
  <si>
    <t>Schuhhaus Stolz Mürzzuschlag</t>
  </si>
  <si>
    <t>SPORTHAUS THONHOFER</t>
  </si>
  <si>
    <t>Cafe Pub Mauzi</t>
  </si>
  <si>
    <t>WIJNSTRA Anne-Mathijs</t>
  </si>
  <si>
    <t>FC-Technik Vetterli</t>
  </si>
  <si>
    <t>JANTSCHER Martin</t>
  </si>
  <si>
    <t>MÄRZENDORFER Luis</t>
  </si>
  <si>
    <t>MÄRZENDORFER Heinz</t>
  </si>
  <si>
    <t>Gesundheitszirkel RHI Veitsch 1</t>
  </si>
  <si>
    <t>1. Strecke / Staffel</t>
  </si>
  <si>
    <t>RHI Veitsch</t>
  </si>
  <si>
    <t>M 45</t>
  </si>
  <si>
    <t>WENZL Gerhilld</t>
  </si>
  <si>
    <t>Antischwitzbirnen</t>
  </si>
  <si>
    <t>KRÄUTLER Michael</t>
  </si>
  <si>
    <t>WAGNER Johannes</t>
  </si>
  <si>
    <t>PFLANZL Andreas</t>
  </si>
  <si>
    <t>SUPANZ Sabrina</t>
  </si>
  <si>
    <t>UNIQA Generalagentur Anton Angerer</t>
  </si>
  <si>
    <t>GH Pretalhof</t>
  </si>
  <si>
    <t>SCHEIKL Gottfried</t>
  </si>
  <si>
    <t>SCHEIKL Markus</t>
  </si>
  <si>
    <t>FEIEL Jan</t>
  </si>
  <si>
    <t>Pub-Cafe MAUZI</t>
  </si>
  <si>
    <t>NIEVOLL Bernd</t>
  </si>
  <si>
    <t>Feinkost Baumann, Blatt+Blüte</t>
  </si>
  <si>
    <t>Wir malen im Laufschritt</t>
  </si>
  <si>
    <t>SPANDL Marcel</t>
  </si>
  <si>
    <t>Sakara Team 2</t>
  </si>
  <si>
    <t>POSCH Franz</t>
  </si>
  <si>
    <t>Sporthaus Thonhofer 1</t>
  </si>
  <si>
    <t>LAMMER Harald</t>
  </si>
  <si>
    <t>KERN Thomas</t>
  </si>
  <si>
    <t>KAMMERHOFER Patrick</t>
  </si>
  <si>
    <t>FC Glethofer</t>
  </si>
  <si>
    <t>Pub Cafe Mauzi</t>
  </si>
  <si>
    <t>RHI Gesundheitszirkel Veitsch</t>
  </si>
  <si>
    <t>WALTL Karin</t>
  </si>
  <si>
    <t>v</t>
  </si>
  <si>
    <t>ANTISCHWITZBIRNEN</t>
  </si>
  <si>
    <t>SPITZER Christian</t>
  </si>
  <si>
    <t>NAGELER  Eva</t>
  </si>
  <si>
    <t>Showbar Highland Veitsch</t>
  </si>
  <si>
    <t>SCHEIN Christoph</t>
  </si>
  <si>
    <t>SECAR RUNNINGTEAM 2</t>
  </si>
  <si>
    <t>Zwerschitz Gerhard</t>
  </si>
  <si>
    <t>Innoweld</t>
  </si>
  <si>
    <t>WAGNER Christoph</t>
  </si>
  <si>
    <t>PICHLER Martin</t>
  </si>
  <si>
    <t>Meranhaus Veitsch</t>
  </si>
  <si>
    <t>SCHAUFLER Thomas</t>
  </si>
  <si>
    <t>WIRTH Herbert</t>
  </si>
  <si>
    <t>TROISS Georg</t>
  </si>
  <si>
    <t>Pub Cafe Mauzi</t>
  </si>
  <si>
    <t>MALERBETRIEB SPANDL</t>
  </si>
  <si>
    <t>WOLF Stefan-Rudolf</t>
  </si>
  <si>
    <t>SCHEIKL Franz</t>
  </si>
  <si>
    <t>UNIQA General Agentur Anton Angerer</t>
  </si>
  <si>
    <t>Naturfreunde Veitsch</t>
  </si>
  <si>
    <t>Sportfreferat Marktgemeinde Veitsch</t>
  </si>
  <si>
    <t>Renate Pointner</t>
  </si>
  <si>
    <t>Gerhild Wenzl</t>
  </si>
  <si>
    <t>Walter Schuster</t>
  </si>
  <si>
    <t>Nadja Spitzer</t>
  </si>
  <si>
    <t>Erwin Kern</t>
  </si>
  <si>
    <t>Thomas Kern</t>
  </si>
  <si>
    <t>Harald Lammer</t>
  </si>
  <si>
    <t>JOLsport Kindberg</t>
  </si>
  <si>
    <t>Julian Leitner</t>
  </si>
  <si>
    <t>Benjamin Leitner</t>
  </si>
  <si>
    <t xml:space="preserve">Jürgen Jance </t>
  </si>
  <si>
    <t>Franz Posch</t>
  </si>
  <si>
    <t>Robert Eckl</t>
  </si>
  <si>
    <t>FC Eder II</t>
  </si>
  <si>
    <t>Stefan Pointner</t>
  </si>
  <si>
    <t>Thomas Hendler</t>
  </si>
  <si>
    <t>Thomas Ziehenberger</t>
  </si>
  <si>
    <t>Martin Scheikl</t>
  </si>
  <si>
    <t>Ernst Rechberger</t>
  </si>
  <si>
    <t>Jan Angerer</t>
  </si>
  <si>
    <t>Jürgen Hochreiter</t>
  </si>
  <si>
    <t>Manfred Saurer</t>
  </si>
  <si>
    <t>RHI Gesundheitszirkel Werk Veitsch</t>
  </si>
  <si>
    <t>Bernhard Loderhofer</t>
  </si>
  <si>
    <t>Hannes Blengl</t>
  </si>
  <si>
    <t>Knöbelreiter Bernd</t>
  </si>
  <si>
    <t>Restaurant Pub Cafe Mauzi</t>
  </si>
  <si>
    <t>Markus Geierhofer</t>
  </si>
  <si>
    <t>Peter Scheikl</t>
  </si>
  <si>
    <t>SCHEIKL Jenny</t>
  </si>
  <si>
    <t>Fraiß Anke</t>
  </si>
  <si>
    <t>STEINER Martina</t>
  </si>
  <si>
    <t>Sporthaus Thonhofer "Girlies"</t>
  </si>
  <si>
    <t>STABLHOFER Ines</t>
  </si>
  <si>
    <t>AJD Silke</t>
  </si>
  <si>
    <t>--</t>
  </si>
  <si>
    <t>GEMISCHT</t>
  </si>
  <si>
    <t>Fladl`s Edelbrände</t>
  </si>
  <si>
    <t>MAENNER Allgemein &lt; 120  Jahre</t>
  </si>
  <si>
    <t>THALHAMMER Tom</t>
  </si>
  <si>
    <t>Team Trafik Schröcker</t>
  </si>
  <si>
    <t>WEIDHOFER Roman</t>
  </si>
  <si>
    <t>DISSAUER Stefan</t>
  </si>
  <si>
    <t>WIJNSTRA Eiko</t>
  </si>
  <si>
    <t>Zenker - Mein Haus 1</t>
  </si>
  <si>
    <t>POINTNER Stefan</t>
  </si>
  <si>
    <t>REDL Christian</t>
  </si>
  <si>
    <t>MÄRZENDORFER Gerald</t>
  </si>
  <si>
    <t>FC Glethofer 1</t>
  </si>
  <si>
    <t>HENDLER Thomas</t>
  </si>
  <si>
    <t>KIEDL Andreas</t>
  </si>
  <si>
    <t>SCHEIKL Martin</t>
  </si>
  <si>
    <t>Raixlerboys</t>
  </si>
  <si>
    <t>RHI FL-Steine</t>
  </si>
  <si>
    <t>HABIAN Heimo</t>
  </si>
  <si>
    <t>KLEBER Bernd</t>
  </si>
  <si>
    <t>50er Staffel</t>
  </si>
  <si>
    <t>H AK 2</t>
  </si>
  <si>
    <t>St.Barbara i.Mürztal</t>
  </si>
  <si>
    <t>Spitzer Nadja</t>
  </si>
  <si>
    <t>Spitzer Maria</t>
  </si>
  <si>
    <t>Pointner Renate</t>
  </si>
  <si>
    <t>Lackner-Knöblreiter Yvonne</t>
  </si>
  <si>
    <t>Buchebner Marlene</t>
  </si>
  <si>
    <t>Lang Christina</t>
  </si>
  <si>
    <t>Rantsch- Ladys</t>
  </si>
  <si>
    <t>Stablhofer Ines</t>
  </si>
  <si>
    <t>Scheikl Lisa Marie</t>
  </si>
  <si>
    <t>Ajd Silke</t>
  </si>
  <si>
    <t>Askö Veitsch</t>
  </si>
  <si>
    <t>Sindlhofer  Georg</t>
  </si>
  <si>
    <t>Fraiß  Anke</t>
  </si>
  <si>
    <t xml:space="preserve">Dissauer Stefan </t>
  </si>
  <si>
    <t>Team Raiffeisenbank/Sport Kern Veitsch</t>
  </si>
  <si>
    <t xml:space="preserve">Kern Erwin </t>
  </si>
  <si>
    <t>Jance Dominik</t>
  </si>
  <si>
    <t>Weberhofer Bernd</t>
  </si>
  <si>
    <t>Versicherungsagentur Angerer</t>
  </si>
  <si>
    <t>Podbressnik Jochen</t>
  </si>
  <si>
    <t>Kern Thomas</t>
  </si>
  <si>
    <t>Angerer Jan</t>
  </si>
  <si>
    <t>Koller Otto</t>
  </si>
  <si>
    <t>Zundner Hans</t>
  </si>
  <si>
    <t>Spitzer Christian</t>
  </si>
  <si>
    <t>Lammer Harald</t>
  </si>
  <si>
    <t>Gebäck Monika / Gesundehitszirkel Werk Veitsch</t>
  </si>
  <si>
    <t>Lammer Michael</t>
  </si>
  <si>
    <t>Prassl Rudolf</t>
  </si>
  <si>
    <t>FF Veitsch Zug Dorf</t>
  </si>
  <si>
    <t>Hendler Thomas</t>
  </si>
  <si>
    <t>Kornsteiner Peter</t>
  </si>
  <si>
    <t>FF Klein-Veitsch</t>
  </si>
  <si>
    <t>Zapf Florian</t>
  </si>
  <si>
    <t>Scheikl Christian</t>
  </si>
  <si>
    <t>Brandl Stefan</t>
  </si>
  <si>
    <t>The Pitters powered by Enzianhütte</t>
  </si>
  <si>
    <t>Pitter Manuel</t>
  </si>
  <si>
    <t>Pitter Silvio</t>
  </si>
  <si>
    <t>Die Drei MuskeBiere Werk Veitsch</t>
  </si>
  <si>
    <t>Fraidl Daniel</t>
  </si>
  <si>
    <t>Königshofer Manuel</t>
  </si>
  <si>
    <t>Christoph Daniel</t>
  </si>
  <si>
    <t>climax-magazine.com</t>
  </si>
  <si>
    <t>Pointner Stefan</t>
  </si>
  <si>
    <t>Ziehenberger Thomas</t>
  </si>
  <si>
    <t>DAMEN-STAFFEL</t>
  </si>
  <si>
    <t>Die IMPULSiven Drei</t>
  </si>
  <si>
    <t>Lackner-Knöbelreiter Yvonne</t>
  </si>
  <si>
    <t>St. Barbara im Mürztal</t>
  </si>
  <si>
    <t>Sindlhofer Georg</t>
  </si>
  <si>
    <t>Dissauer Stefan</t>
  </si>
  <si>
    <t>GEMAll</t>
  </si>
  <si>
    <t>Raiffeisenbank/Sport Kern Veitsch</t>
  </si>
  <si>
    <t>Spandl Marcel</t>
  </si>
  <si>
    <t>Moni's Gebäckladen Veitsch</t>
  </si>
  <si>
    <t>Kern Erwin</t>
  </si>
  <si>
    <t>Bergrettung Veitsch</t>
  </si>
  <si>
    <t xml:space="preserve">Eckl Robert </t>
  </si>
  <si>
    <t>Trummer Markus</t>
  </si>
  <si>
    <t>Gesundheitszirkel RHI-Veitsch</t>
  </si>
  <si>
    <t>503a</t>
  </si>
  <si>
    <t>Die Pretaler</t>
  </si>
  <si>
    <t>Pflanzl Hannes</t>
  </si>
  <si>
    <t>Scheikl Markus</t>
  </si>
  <si>
    <t>aufgrg.</t>
  </si>
  <si>
    <t>LCA Hochschwab STLV</t>
  </si>
  <si>
    <t>Almpartie</t>
  </si>
  <si>
    <t>Gesundheitszirkel RHI</t>
  </si>
  <si>
    <t>Scheikl Martin</t>
  </si>
  <si>
    <t>Yamaha Gesslbauer Veitscher</t>
  </si>
  <si>
    <t>Team 216            Veitscher</t>
  </si>
  <si>
    <t>Gasthof Egger     Veitscher</t>
  </si>
  <si>
    <t>Veitsch Radex     Veitscher</t>
  </si>
  <si>
    <t>Siedlung. Ennstal Veitscher</t>
  </si>
  <si>
    <t>Roland Fraiß         Veitscher</t>
  </si>
  <si>
    <t>VEITSCHER GRENZSTAFFELLAUF   VEITSCHER WERTUNGEN 1.-30. Lauf</t>
  </si>
  <si>
    <t>Regenwetter-Strecke 44 km</t>
  </si>
  <si>
    <t>O</t>
  </si>
  <si>
    <t>o</t>
  </si>
  <si>
    <t>Originalstreckenlänge 54 km</t>
  </si>
  <si>
    <t>Lange Strecke 56 km</t>
  </si>
  <si>
    <t>St.Barbara, Sportreferat  VEITSCH</t>
  </si>
  <si>
    <t>Sport Kern</t>
  </si>
  <si>
    <t>Maierhofer Nadine</t>
  </si>
  <si>
    <t>Weber Christine</t>
  </si>
  <si>
    <t>FC Glethofer          VEITSCH</t>
  </si>
  <si>
    <t>1. + 2.</t>
  </si>
  <si>
    <t>Gabauer Walter</t>
  </si>
  <si>
    <t>2Herr</t>
  </si>
  <si>
    <t>Spandl Marcel „Moass“</t>
  </si>
  <si>
    <t>Blatt&amp;Blüte Baumann          VEITSCH</t>
  </si>
  <si>
    <t>die Kotzngrabla         VEITSCH</t>
  </si>
  <si>
    <t>Pflanzl Andreas</t>
  </si>
  <si>
    <t>Laufkundschaft         VEITSCH</t>
  </si>
  <si>
    <t>Ropin  Andreas"Rambo"</t>
  </si>
  <si>
    <t>Arzberger Manuel</t>
  </si>
  <si>
    <t>Fraiß Jakob</t>
  </si>
  <si>
    <t>Gebäck Monika         VEITSCH</t>
  </si>
  <si>
    <t>Märzendorfer Heli</t>
  </si>
  <si>
    <t>FF Veitsch</t>
  </si>
  <si>
    <t>Rothwangl Christian</t>
  </si>
  <si>
    <t>St. Barbara Sportreferat</t>
  </si>
  <si>
    <t>W50</t>
  </si>
  <si>
    <t>Impuls Physiotherpie und Craniosacraltherapie/DIE IMPULSIVE</t>
  </si>
  <si>
    <t>Leitner Julian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</si>
</sst>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;@"/>
    <numFmt numFmtId="165" formatCode="[$-F400]h:mm:ss\ AM/PM"/>
    <numFmt numFmtId="166" formatCode="h:mm:ss.0;@"/>
  </numFmts>
  <fonts count="44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  <font>
      <sz val="9"/>
      <color theme="0" tint="-0.04997999966144562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 style="hair"/>
      <right/>
      <top style="hair"/>
      <bottom/>
    </border>
    <border>
      <left style="hair">
        <color indexed="63"/>
      </left>
      <right/>
      <top style="hair">
        <color indexed="63"/>
      </top>
      <bottom/>
    </border>
    <border>
      <left style="hair"/>
      <right style="hair"/>
      <top style="hair"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21" fontId="4" fillId="0" borderId="10" xfId="0" applyNumberFormat="1" applyFont="1" applyFill="1" applyBorder="1" applyAlignment="1" applyProtection="1">
      <alignment horizontal="center"/>
      <protection locked="0"/>
    </xf>
    <xf numFmtId="21" fontId="4" fillId="0" borderId="10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 applyProtection="1">
      <alignment horizontal="center"/>
      <protection locked="0"/>
    </xf>
    <xf numFmtId="46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46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46" fontId="4" fillId="0" borderId="10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1" fontId="42" fillId="0" borderId="10" xfId="49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21" fontId="42" fillId="0" borderId="10" xfId="49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/>
      <protection/>
    </xf>
    <xf numFmtId="21" fontId="42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21" fontId="4" fillId="0" borderId="10" xfId="49" applyNumberFormat="1" applyFont="1" applyFill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0" xfId="51" applyFont="1" applyFill="1" applyBorder="1" applyAlignment="1" applyProtection="1">
      <alignment horizontal="center"/>
      <protection/>
    </xf>
    <xf numFmtId="0" fontId="4" fillId="0" borderId="10" xfId="51" applyFont="1" applyFill="1" applyBorder="1" applyAlignment="1" applyProtection="1">
      <alignment horizontal="center"/>
      <protection locked="0"/>
    </xf>
    <xf numFmtId="0" fontId="4" fillId="0" borderId="10" xfId="51" applyFont="1" applyFill="1" applyBorder="1" applyProtection="1">
      <alignment/>
      <protection locked="0"/>
    </xf>
    <xf numFmtId="164" fontId="4" fillId="0" borderId="10" xfId="51" applyNumberFormat="1" applyFont="1" applyFill="1" applyBorder="1" applyProtection="1">
      <alignment/>
      <protection locked="0"/>
    </xf>
    <xf numFmtId="0" fontId="4" fillId="0" borderId="0" xfId="51" applyFont="1" applyFill="1" applyAlignment="1" applyProtection="1">
      <alignment horizontal="center"/>
      <protection/>
    </xf>
    <xf numFmtId="0" fontId="4" fillId="0" borderId="0" xfId="51" applyFont="1" applyFill="1">
      <alignment/>
      <protection/>
    </xf>
    <xf numFmtId="0" fontId="4" fillId="0" borderId="0" xfId="51" applyFont="1" applyFill="1" applyAlignment="1">
      <alignment horizontal="center"/>
      <protection/>
    </xf>
    <xf numFmtId="164" fontId="4" fillId="0" borderId="0" xfId="51" applyNumberFormat="1" applyFont="1" applyFill="1">
      <alignment/>
      <protection/>
    </xf>
    <xf numFmtId="164" fontId="4" fillId="0" borderId="0" xfId="0" applyNumberFormat="1" applyFont="1" applyFill="1" applyAlignment="1" applyProtection="1">
      <alignment horizontal="center"/>
      <protection/>
    </xf>
    <xf numFmtId="0" fontId="4" fillId="0" borderId="0" xfId="51" applyFont="1" applyFill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 locked="0"/>
    </xf>
    <xf numFmtId="165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left"/>
    </xf>
    <xf numFmtId="1" fontId="3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/>
    </xf>
    <xf numFmtId="2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 applyProtection="1">
      <alignment/>
      <protection/>
    </xf>
    <xf numFmtId="21" fontId="4" fillId="0" borderId="10" xfId="49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51" applyFont="1" applyFill="1" applyProtection="1">
      <alignment/>
      <protection locked="0"/>
    </xf>
    <xf numFmtId="0" fontId="3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21" fontId="4" fillId="0" borderId="1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 applyProtection="1">
      <alignment horizontal="left"/>
      <protection locked="0"/>
    </xf>
    <xf numFmtId="21" fontId="4" fillId="0" borderId="10" xfId="0" applyNumberFormat="1" applyFont="1" applyFill="1" applyBorder="1" applyAlignment="1" applyProtection="1">
      <alignment horizontal="left"/>
      <protection locked="0"/>
    </xf>
    <xf numFmtId="165" fontId="4" fillId="0" borderId="1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2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 applyAlignment="1" applyProtection="1">
      <alignment horizontal="left"/>
      <protection locked="0"/>
    </xf>
    <xf numFmtId="164" fontId="4" fillId="0" borderId="10" xfId="51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21" fontId="42" fillId="0" borderId="10" xfId="49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21" fontId="4" fillId="0" borderId="10" xfId="0" applyNumberFormat="1" applyFont="1" applyFill="1" applyBorder="1" applyAlignment="1" applyProtection="1">
      <alignment horizontal="left"/>
      <protection/>
    </xf>
    <xf numFmtId="46" fontId="4" fillId="0" borderId="10" xfId="0" applyNumberFormat="1" applyFont="1" applyFill="1" applyBorder="1" applyAlignment="1" applyProtection="1">
      <alignment horizontal="left"/>
      <protection/>
    </xf>
    <xf numFmtId="46" fontId="4" fillId="0" borderId="10" xfId="0" applyNumberFormat="1" applyFont="1" applyFill="1" applyBorder="1" applyAlignment="1" applyProtection="1">
      <alignment horizontal="left"/>
      <protection locked="0"/>
    </xf>
    <xf numFmtId="21" fontId="4" fillId="0" borderId="10" xfId="49" applyNumberFormat="1" applyFont="1" applyFill="1" applyBorder="1" applyAlignment="1" applyProtection="1">
      <alignment horizontal="left"/>
      <protection/>
    </xf>
    <xf numFmtId="166" fontId="3" fillId="0" borderId="10" xfId="0" applyNumberFormat="1" applyFont="1" applyFill="1" applyBorder="1" applyAlignment="1">
      <alignment horizontal="left"/>
    </xf>
    <xf numFmtId="21" fontId="42" fillId="0" borderId="10" xfId="49" applyNumberFormat="1" applyFont="1" applyFill="1" applyBorder="1" applyAlignment="1">
      <alignment horizontal="left"/>
    </xf>
    <xf numFmtId="21" fontId="4" fillId="0" borderId="10" xfId="49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0" xfId="51" applyFill="1" applyBorder="1" applyAlignment="1" applyProtection="1">
      <alignment horizontal="left"/>
      <protection locked="0"/>
    </xf>
    <xf numFmtId="164" fontId="2" fillId="0" borderId="10" xfId="51" applyNumberFormat="1" applyFill="1" applyBorder="1" applyAlignment="1" applyProtection="1">
      <alignment horizontal="left"/>
      <protection locked="0"/>
    </xf>
    <xf numFmtId="1" fontId="2" fillId="0" borderId="10" xfId="51" applyNumberFormat="1" applyFill="1" applyBorder="1" applyAlignment="1" applyProtection="1">
      <alignment horizontal="left"/>
      <protection locked="0"/>
    </xf>
    <xf numFmtId="0" fontId="2" fillId="0" borderId="10" xfId="5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65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23" xfId="51" applyFont="1" applyFill="1" applyBorder="1" applyAlignment="1" applyProtection="1">
      <alignment horizontal="left"/>
      <protection/>
    </xf>
    <xf numFmtId="0" fontId="4" fillId="0" borderId="23" xfId="51" applyFont="1" applyFill="1" applyBorder="1" applyAlignment="1" applyProtection="1">
      <alignment horizontal="left"/>
      <protection locked="0"/>
    </xf>
    <xf numFmtId="0" fontId="4" fillId="0" borderId="23" xfId="51" applyFont="1" applyFill="1" applyBorder="1" applyAlignment="1">
      <alignment horizontal="left"/>
      <protection/>
    </xf>
    <xf numFmtId="164" fontId="4" fillId="0" borderId="23" xfId="51" applyNumberFormat="1" applyFont="1" applyFill="1" applyBorder="1" applyAlignment="1">
      <alignment horizontal="left"/>
      <protection/>
    </xf>
    <xf numFmtId="1" fontId="4" fillId="0" borderId="23" xfId="0" applyNumberFormat="1" applyFont="1" applyFill="1" applyBorder="1" applyAlignment="1" applyProtection="1">
      <alignment horizontal="left"/>
      <protection/>
    </xf>
    <xf numFmtId="164" fontId="4" fillId="0" borderId="23" xfId="0" applyNumberFormat="1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0" borderId="13" xfId="0" applyFont="1" applyFill="1" applyBorder="1" applyAlignment="1" applyProtection="1">
      <alignment horizontal="left"/>
      <protection/>
    </xf>
    <xf numFmtId="165" fontId="4" fillId="0" borderId="13" xfId="0" applyNumberFormat="1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 horizontal="left"/>
      <protection/>
    </xf>
    <xf numFmtId="1" fontId="4" fillId="0" borderId="23" xfId="0" applyNumberFormat="1" applyFont="1" applyFill="1" applyBorder="1" applyAlignment="1">
      <alignment horizontal="left"/>
    </xf>
    <xf numFmtId="165" fontId="4" fillId="0" borderId="2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8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7" customWidth="1"/>
    <col min="2" max="2" width="7.7109375" style="33" customWidth="1"/>
    <col min="3" max="3" width="18.00390625" style="7" customWidth="1"/>
    <col min="4" max="4" width="4.7109375" style="7" customWidth="1"/>
    <col min="5" max="5" width="19.8515625" style="7" customWidth="1"/>
    <col min="6" max="6" width="5.8515625" style="7" bestFit="1" customWidth="1"/>
    <col min="7" max="7" width="9.7109375" style="106" bestFit="1" customWidth="1"/>
    <col min="8" max="8" width="3.28125" style="33" bestFit="1" customWidth="1"/>
    <col min="9" max="9" width="18.7109375" style="7" bestFit="1" customWidth="1"/>
    <col min="10" max="10" width="5.28125" style="7" customWidth="1"/>
    <col min="11" max="11" width="9.57421875" style="7" customWidth="1"/>
    <col min="12" max="12" width="8.140625" style="33" bestFit="1" customWidth="1"/>
    <col min="13" max="13" width="10.28125" style="106" bestFit="1" customWidth="1"/>
    <col min="14" max="14" width="4.8515625" style="33" customWidth="1"/>
    <col min="15" max="15" width="19.00390625" style="7" bestFit="1" customWidth="1"/>
    <col min="16" max="16" width="5.421875" style="7" customWidth="1"/>
    <col min="17" max="17" width="9.7109375" style="7" bestFit="1" customWidth="1"/>
    <col min="18" max="18" width="3.28125" style="7" bestFit="1" customWidth="1"/>
    <col min="19" max="19" width="4.57421875" style="7" customWidth="1"/>
    <col min="20" max="20" width="9.7109375" style="7" bestFit="1" customWidth="1"/>
    <col min="21" max="21" width="8.28125" style="7" bestFit="1" customWidth="1"/>
    <col min="22" max="22" width="5.421875" style="7" bestFit="1" customWidth="1"/>
    <col min="23" max="24" width="3.28125" style="7" bestFit="1" customWidth="1"/>
    <col min="25" max="25" width="5.421875" style="7" bestFit="1" customWidth="1"/>
    <col min="26" max="16384" width="10.28125" style="8" customWidth="1"/>
  </cols>
  <sheetData>
    <row r="1" ht="30.75" customHeight="1">
      <c r="C1" s="161" t="s">
        <v>759</v>
      </c>
    </row>
    <row r="2" spans="1:3" ht="30.75" customHeight="1">
      <c r="A2" s="161" t="s">
        <v>760</v>
      </c>
      <c r="C2" s="161"/>
    </row>
    <row r="3" spans="1:25" ht="11.25">
      <c r="A3" s="5">
        <v>1</v>
      </c>
      <c r="B3" s="10">
        <v>2</v>
      </c>
      <c r="C3" s="5" t="s">
        <v>115</v>
      </c>
      <c r="D3" s="10">
        <v>94</v>
      </c>
      <c r="E3" s="5" t="s">
        <v>39</v>
      </c>
      <c r="F3" s="10"/>
      <c r="G3" s="108">
        <v>0.04099537037037037</v>
      </c>
      <c r="H3" s="10">
        <v>19</v>
      </c>
      <c r="I3" s="5" t="s">
        <v>106</v>
      </c>
      <c r="J3" s="10"/>
      <c r="K3" s="108">
        <v>0.03652777777777778</v>
      </c>
      <c r="L3" s="10">
        <v>9</v>
      </c>
      <c r="M3" s="117">
        <f aca="true" t="shared" si="0" ref="M3:M12">G3+K3</f>
        <v>0.07752314814814815</v>
      </c>
      <c r="N3" s="10">
        <v>12</v>
      </c>
      <c r="O3" s="5" t="s">
        <v>12</v>
      </c>
      <c r="P3" s="10"/>
      <c r="Q3" s="108">
        <v>0.05655092592592592</v>
      </c>
      <c r="R3" s="10">
        <v>4</v>
      </c>
      <c r="S3" s="10">
        <v>7</v>
      </c>
      <c r="T3" s="108">
        <f>Q3+M3</f>
        <v>0.13407407407407407</v>
      </c>
      <c r="U3" s="79" t="s">
        <v>130</v>
      </c>
      <c r="V3" s="79">
        <v>1993</v>
      </c>
      <c r="W3" s="79">
        <v>7</v>
      </c>
      <c r="X3" s="79">
        <v>44</v>
      </c>
      <c r="Y3" s="79"/>
    </row>
    <row r="4" spans="1:25" ht="11.25">
      <c r="A4" s="5">
        <v>2</v>
      </c>
      <c r="B4" s="10">
        <v>127</v>
      </c>
      <c r="C4" s="5" t="s">
        <v>181</v>
      </c>
      <c r="D4" s="5">
        <f>(3*95)-(F4+J4+P4)</f>
        <v>100</v>
      </c>
      <c r="E4" s="5" t="s">
        <v>39</v>
      </c>
      <c r="F4" s="5">
        <v>54</v>
      </c>
      <c r="G4" s="117">
        <v>0.040983796296296296</v>
      </c>
      <c r="H4" s="10">
        <v>15</v>
      </c>
      <c r="I4" s="5" t="s">
        <v>106</v>
      </c>
      <c r="J4" s="5">
        <v>62</v>
      </c>
      <c r="K4" s="117">
        <v>0.03697916666666667</v>
      </c>
      <c r="L4" s="10">
        <v>10</v>
      </c>
      <c r="M4" s="117">
        <f t="shared" si="0"/>
        <v>0.07796296296296296</v>
      </c>
      <c r="N4" s="10">
        <v>13</v>
      </c>
      <c r="O4" s="5" t="s">
        <v>12</v>
      </c>
      <c r="P4" s="5">
        <v>69</v>
      </c>
      <c r="Q4" s="117">
        <v>0.06055555555555556</v>
      </c>
      <c r="R4" s="10">
        <v>7</v>
      </c>
      <c r="S4" s="10">
        <v>10</v>
      </c>
      <c r="T4" s="117">
        <f>Q4+K4+G4</f>
        <v>0.13851851851851854</v>
      </c>
      <c r="U4" s="79" t="s">
        <v>40</v>
      </c>
      <c r="V4" s="79">
        <v>1995</v>
      </c>
      <c r="W4" s="79">
        <v>9</v>
      </c>
      <c r="X4" s="79">
        <v>44</v>
      </c>
      <c r="Y4" s="79"/>
    </row>
    <row r="5" spans="1:25" ht="11.25">
      <c r="A5" s="5">
        <v>3</v>
      </c>
      <c r="B5" s="10">
        <v>129</v>
      </c>
      <c r="C5" s="5" t="s">
        <v>182</v>
      </c>
      <c r="D5" s="5">
        <f>(3*95)-(F5+J5+P5)</f>
        <v>98</v>
      </c>
      <c r="E5" s="5" t="s">
        <v>183</v>
      </c>
      <c r="F5" s="5">
        <v>71</v>
      </c>
      <c r="G5" s="117">
        <v>0.03787037037037037</v>
      </c>
      <c r="H5" s="10">
        <v>6</v>
      </c>
      <c r="I5" s="5" t="s">
        <v>16</v>
      </c>
      <c r="J5" s="5">
        <v>58</v>
      </c>
      <c r="K5" s="117">
        <v>0.04025462962962963</v>
      </c>
      <c r="L5" s="10">
        <v>20</v>
      </c>
      <c r="M5" s="117">
        <f t="shared" si="0"/>
        <v>0.078125</v>
      </c>
      <c r="N5" s="10">
        <v>14</v>
      </c>
      <c r="O5" s="5" t="s">
        <v>14</v>
      </c>
      <c r="P5" s="5">
        <v>58</v>
      </c>
      <c r="Q5" s="117">
        <v>0.06601851851851852</v>
      </c>
      <c r="R5" s="10">
        <v>14</v>
      </c>
      <c r="S5" s="10">
        <v>13</v>
      </c>
      <c r="T5" s="117">
        <f>Q5+K5+G5</f>
        <v>0.1441435185185185</v>
      </c>
      <c r="U5" s="79" t="s">
        <v>40</v>
      </c>
      <c r="V5" s="79">
        <v>1995</v>
      </c>
      <c r="W5" s="79">
        <v>9</v>
      </c>
      <c r="X5" s="79">
        <v>44</v>
      </c>
      <c r="Y5" s="79"/>
    </row>
    <row r="6" spans="1:25" ht="11.25">
      <c r="A6" s="5">
        <v>4</v>
      </c>
      <c r="B6" s="5">
        <v>12</v>
      </c>
      <c r="C6" s="5" t="s">
        <v>111</v>
      </c>
      <c r="D6" s="5">
        <f>(3*91)-F6-J6-P6</f>
        <v>120</v>
      </c>
      <c r="E6" s="5" t="s">
        <v>29</v>
      </c>
      <c r="F6" s="5">
        <v>59</v>
      </c>
      <c r="G6" s="117">
        <v>0.037453703703703704</v>
      </c>
      <c r="H6" s="10">
        <v>3</v>
      </c>
      <c r="I6" s="5" t="s">
        <v>57</v>
      </c>
      <c r="J6" s="5">
        <v>46</v>
      </c>
      <c r="K6" s="137">
        <v>0.04344907407407408</v>
      </c>
      <c r="L6" s="5">
        <v>4</v>
      </c>
      <c r="M6" s="117">
        <f t="shared" si="0"/>
        <v>0.08090277777777778</v>
      </c>
      <c r="N6" s="10">
        <v>1</v>
      </c>
      <c r="O6" s="5" t="s">
        <v>18</v>
      </c>
      <c r="P6" s="10">
        <v>48</v>
      </c>
      <c r="Q6" s="117">
        <v>0.06444444444444444</v>
      </c>
      <c r="R6" s="10">
        <v>3</v>
      </c>
      <c r="S6" s="5">
        <v>2</v>
      </c>
      <c r="T6" s="117">
        <f>Q6+M6</f>
        <v>0.14534722222222224</v>
      </c>
      <c r="U6" s="79" t="s">
        <v>41</v>
      </c>
      <c r="V6" s="79">
        <v>1991</v>
      </c>
      <c r="W6" s="79">
        <v>5</v>
      </c>
      <c r="X6" s="79">
        <v>44</v>
      </c>
      <c r="Y6" s="79"/>
    </row>
    <row r="7" spans="1:25" ht="11.25">
      <c r="A7" s="5">
        <v>5</v>
      </c>
      <c r="B7" s="10">
        <v>4</v>
      </c>
      <c r="C7" s="5" t="s">
        <v>99</v>
      </c>
      <c r="D7" s="5">
        <f>(3*91)-F7-J7-P7</f>
        <v>106</v>
      </c>
      <c r="E7" s="5" t="s">
        <v>46</v>
      </c>
      <c r="F7" s="5">
        <v>58</v>
      </c>
      <c r="G7" s="117">
        <v>0.040625</v>
      </c>
      <c r="H7" s="10">
        <v>13</v>
      </c>
      <c r="I7" s="5" t="s">
        <v>4</v>
      </c>
      <c r="J7" s="5">
        <v>50</v>
      </c>
      <c r="K7" s="117">
        <v>0.03958333333333333</v>
      </c>
      <c r="L7" s="5">
        <v>12</v>
      </c>
      <c r="M7" s="117">
        <f t="shared" si="0"/>
        <v>0.08020833333333333</v>
      </c>
      <c r="N7" s="10">
        <v>7.7</v>
      </c>
      <c r="O7" s="5" t="s">
        <v>45</v>
      </c>
      <c r="P7" s="10">
        <v>59</v>
      </c>
      <c r="Q7" s="117">
        <v>0.06565972222222222</v>
      </c>
      <c r="R7" s="10">
        <v>13</v>
      </c>
      <c r="S7" s="10">
        <v>11</v>
      </c>
      <c r="T7" s="117">
        <f>Q7+M7</f>
        <v>0.14586805555555554</v>
      </c>
      <c r="U7" s="79" t="s">
        <v>40</v>
      </c>
      <c r="V7" s="79">
        <v>1991</v>
      </c>
      <c r="W7" s="79">
        <v>5</v>
      </c>
      <c r="X7" s="79">
        <v>44</v>
      </c>
      <c r="Y7" s="79"/>
    </row>
    <row r="8" spans="1:25" ht="11.25">
      <c r="A8" s="5">
        <v>6</v>
      </c>
      <c r="B8" s="10">
        <v>138</v>
      </c>
      <c r="C8" s="5" t="s">
        <v>184</v>
      </c>
      <c r="D8" s="5">
        <f>(3*95)-(F8+J8+P8)</f>
        <v>87</v>
      </c>
      <c r="E8" s="5" t="s">
        <v>168</v>
      </c>
      <c r="F8" s="5">
        <v>66</v>
      </c>
      <c r="G8" s="117">
        <v>0.04137731481481482</v>
      </c>
      <c r="H8" s="10">
        <v>18</v>
      </c>
      <c r="I8" s="5" t="s">
        <v>69</v>
      </c>
      <c r="J8" s="5">
        <v>65</v>
      </c>
      <c r="K8" s="117">
        <v>0.040601851851851854</v>
      </c>
      <c r="L8" s="10">
        <v>21</v>
      </c>
      <c r="M8" s="117">
        <f t="shared" si="0"/>
        <v>0.08197916666666667</v>
      </c>
      <c r="N8" s="10">
        <v>18</v>
      </c>
      <c r="O8" s="5" t="s">
        <v>117</v>
      </c>
      <c r="P8" s="5">
        <v>67</v>
      </c>
      <c r="Q8" s="117">
        <v>0.06462962962962963</v>
      </c>
      <c r="R8" s="10">
        <v>12</v>
      </c>
      <c r="S8" s="10">
        <v>16</v>
      </c>
      <c r="T8" s="117">
        <f>Q8+K8+G8</f>
        <v>0.1466087962962963</v>
      </c>
      <c r="U8" s="79" t="s">
        <v>40</v>
      </c>
      <c r="V8" s="79">
        <v>1995</v>
      </c>
      <c r="W8" s="79">
        <v>9</v>
      </c>
      <c r="X8" s="79">
        <v>44</v>
      </c>
      <c r="Y8" s="79"/>
    </row>
    <row r="9" spans="1:25" ht="11.25">
      <c r="A9" s="5">
        <v>7</v>
      </c>
      <c r="B9" s="10">
        <v>3</v>
      </c>
      <c r="C9" s="10" t="s">
        <v>131</v>
      </c>
      <c r="D9" s="10">
        <v>116</v>
      </c>
      <c r="E9" s="5" t="s">
        <v>46</v>
      </c>
      <c r="F9" s="10"/>
      <c r="G9" s="108">
        <v>0.042222222222222223</v>
      </c>
      <c r="H9" s="10">
        <v>22</v>
      </c>
      <c r="I9" s="79" t="s">
        <v>4</v>
      </c>
      <c r="J9" s="10"/>
      <c r="K9" s="108">
        <v>0.040393518518518516</v>
      </c>
      <c r="L9" s="10">
        <v>23</v>
      </c>
      <c r="M9" s="117">
        <f t="shared" si="0"/>
        <v>0.08261574074074074</v>
      </c>
      <c r="N9" s="10">
        <v>22</v>
      </c>
      <c r="O9" s="5" t="s">
        <v>45</v>
      </c>
      <c r="P9" s="10"/>
      <c r="Q9" s="108">
        <v>0.06619212962962963</v>
      </c>
      <c r="R9" s="10">
        <v>15</v>
      </c>
      <c r="S9" s="10">
        <v>18</v>
      </c>
      <c r="T9" s="108">
        <f>Q9+M9</f>
        <v>0.14880787037037035</v>
      </c>
      <c r="U9" s="79" t="s">
        <v>130</v>
      </c>
      <c r="V9" s="79">
        <v>1993</v>
      </c>
      <c r="W9" s="79">
        <v>7</v>
      </c>
      <c r="X9" s="79">
        <v>44</v>
      </c>
      <c r="Y9" s="79"/>
    </row>
    <row r="10" spans="1:25" ht="11.25">
      <c r="A10" s="5">
        <v>8</v>
      </c>
      <c r="B10" s="10">
        <v>21</v>
      </c>
      <c r="C10" s="5" t="s">
        <v>47</v>
      </c>
      <c r="D10" s="5">
        <f>(3*91)-F10-J10-P10</f>
        <v>76</v>
      </c>
      <c r="E10" s="5" t="s">
        <v>100</v>
      </c>
      <c r="F10" s="5">
        <v>70</v>
      </c>
      <c r="G10" s="117">
        <v>0.04059027777777778</v>
      </c>
      <c r="H10" s="10">
        <v>12</v>
      </c>
      <c r="I10" s="5" t="s">
        <v>7</v>
      </c>
      <c r="J10" s="5">
        <v>61</v>
      </c>
      <c r="K10" s="117">
        <v>0.040486111111111105</v>
      </c>
      <c r="L10" s="5">
        <v>15</v>
      </c>
      <c r="M10" s="117">
        <f t="shared" si="0"/>
        <v>0.08107638888888888</v>
      </c>
      <c r="N10" s="10">
        <v>8.4</v>
      </c>
      <c r="O10" s="5" t="s">
        <v>101</v>
      </c>
      <c r="P10" s="10">
        <v>66</v>
      </c>
      <c r="Q10" s="117">
        <v>0.06840277777777777</v>
      </c>
      <c r="R10" s="10">
        <v>16</v>
      </c>
      <c r="S10" s="10">
        <v>13</v>
      </c>
      <c r="T10" s="117">
        <f>Q10+M10</f>
        <v>0.14947916666666666</v>
      </c>
      <c r="U10" s="79" t="s">
        <v>40</v>
      </c>
      <c r="V10" s="79">
        <v>1991</v>
      </c>
      <c r="W10" s="79">
        <v>5</v>
      </c>
      <c r="X10" s="79">
        <v>44</v>
      </c>
      <c r="Y10" s="79"/>
    </row>
    <row r="11" spans="1:25" ht="11.25">
      <c r="A11" s="5">
        <v>9</v>
      </c>
      <c r="B11" s="5">
        <v>120</v>
      </c>
      <c r="C11" s="5" t="s">
        <v>182</v>
      </c>
      <c r="D11" s="5">
        <f>(3*95)-(F11+J11+P11)</f>
        <v>122</v>
      </c>
      <c r="E11" s="5" t="s">
        <v>45</v>
      </c>
      <c r="F11" s="5">
        <v>55</v>
      </c>
      <c r="G11" s="117">
        <v>0.044363425925925924</v>
      </c>
      <c r="H11" s="10">
        <v>5</v>
      </c>
      <c r="I11" s="5" t="s">
        <v>4</v>
      </c>
      <c r="J11" s="5">
        <v>50</v>
      </c>
      <c r="K11" s="137">
        <v>0.04162037037037037</v>
      </c>
      <c r="L11" s="10">
        <v>2</v>
      </c>
      <c r="M11" s="117">
        <f t="shared" si="0"/>
        <v>0.0859837962962963</v>
      </c>
      <c r="N11" s="10">
        <v>5</v>
      </c>
      <c r="O11" s="5" t="s">
        <v>46</v>
      </c>
      <c r="P11" s="5">
        <v>58</v>
      </c>
      <c r="Q11" s="137">
        <v>0.06563657407407407</v>
      </c>
      <c r="R11" s="5">
        <v>5</v>
      </c>
      <c r="S11" s="5">
        <v>4</v>
      </c>
      <c r="T11" s="117">
        <f>Q11+K11+G11</f>
        <v>0.15162037037037038</v>
      </c>
      <c r="U11" s="79" t="s">
        <v>41</v>
      </c>
      <c r="V11" s="79">
        <v>1995</v>
      </c>
      <c r="W11" s="79">
        <v>9</v>
      </c>
      <c r="X11" s="79">
        <v>44</v>
      </c>
      <c r="Y11" s="79"/>
    </row>
    <row r="12" spans="1:25" ht="11.25">
      <c r="A12" s="5">
        <v>10</v>
      </c>
      <c r="B12" s="10">
        <v>140</v>
      </c>
      <c r="C12" s="10" t="s">
        <v>185</v>
      </c>
      <c r="D12" s="5">
        <f>(3*95)-(F12+J12+P12)</f>
        <v>96</v>
      </c>
      <c r="E12" s="5" t="s">
        <v>186</v>
      </c>
      <c r="F12" s="5">
        <v>64</v>
      </c>
      <c r="G12" s="137">
        <v>0.04137731481481482</v>
      </c>
      <c r="H12" s="10">
        <v>19</v>
      </c>
      <c r="I12" s="79" t="s">
        <v>142</v>
      </c>
      <c r="J12" s="5">
        <v>57</v>
      </c>
      <c r="K12" s="137">
        <v>0.042025462962962966</v>
      </c>
      <c r="L12" s="10">
        <v>26</v>
      </c>
      <c r="M12" s="117">
        <f t="shared" si="0"/>
        <v>0.08340277777777778</v>
      </c>
      <c r="N12" s="10">
        <v>20</v>
      </c>
      <c r="O12" s="5" t="s">
        <v>143</v>
      </c>
      <c r="P12" s="5">
        <v>68</v>
      </c>
      <c r="Q12" s="137">
        <v>0.06825231481481481</v>
      </c>
      <c r="R12" s="10">
        <v>20</v>
      </c>
      <c r="S12" s="10">
        <v>18</v>
      </c>
      <c r="T12" s="117">
        <f>Q12+K12+G12</f>
        <v>0.1516550925925926</v>
      </c>
      <c r="U12" s="79" t="s">
        <v>40</v>
      </c>
      <c r="V12" s="79">
        <v>1995</v>
      </c>
      <c r="W12" s="79">
        <v>9</v>
      </c>
      <c r="X12" s="79">
        <v>44</v>
      </c>
      <c r="Y12" s="79"/>
    </row>
    <row r="13" spans="1:25" ht="11.25">
      <c r="A13" s="5">
        <v>11</v>
      </c>
      <c r="B13" s="135">
        <v>144</v>
      </c>
      <c r="C13" s="135" t="s">
        <v>385</v>
      </c>
      <c r="D13" s="135">
        <v>129</v>
      </c>
      <c r="E13" s="135" t="s">
        <v>352</v>
      </c>
      <c r="F13" s="135">
        <v>1954</v>
      </c>
      <c r="G13" s="141">
        <v>0.04230324074074071</v>
      </c>
      <c r="H13" s="140">
        <v>2</v>
      </c>
      <c r="I13" s="135" t="s">
        <v>353</v>
      </c>
      <c r="J13" s="135">
        <v>1948</v>
      </c>
      <c r="K13" s="141">
        <v>0.04140046296296296</v>
      </c>
      <c r="L13" s="140">
        <v>4</v>
      </c>
      <c r="M13" s="142">
        <f>K13+G13</f>
        <v>0.08370370370370367</v>
      </c>
      <c r="N13" s="140">
        <v>2</v>
      </c>
      <c r="O13" s="135" t="s">
        <v>354</v>
      </c>
      <c r="P13" s="135">
        <v>1969</v>
      </c>
      <c r="Q13" s="141">
        <v>0.06822916666666666</v>
      </c>
      <c r="R13" s="140">
        <v>1</v>
      </c>
      <c r="S13" s="140">
        <v>2</v>
      </c>
      <c r="T13" s="141">
        <v>0.15193287037037034</v>
      </c>
      <c r="U13" s="79" t="s">
        <v>41</v>
      </c>
      <c r="V13" s="79">
        <v>2000</v>
      </c>
      <c r="W13" s="79">
        <v>14</v>
      </c>
      <c r="X13" s="79">
        <v>44</v>
      </c>
      <c r="Y13" s="79"/>
    </row>
    <row r="14" spans="1:25" ht="11.25">
      <c r="A14" s="5">
        <v>12</v>
      </c>
      <c r="B14" s="10">
        <v>5</v>
      </c>
      <c r="C14" s="5" t="s">
        <v>102</v>
      </c>
      <c r="D14" s="5">
        <f>(3*91)-F14-J14-P14</f>
        <v>102</v>
      </c>
      <c r="E14" s="5" t="s">
        <v>39</v>
      </c>
      <c r="F14" s="5">
        <v>55</v>
      </c>
      <c r="G14" s="117">
        <v>0.042222222222222223</v>
      </c>
      <c r="H14" s="10">
        <v>16</v>
      </c>
      <c r="I14" s="5" t="s">
        <v>16</v>
      </c>
      <c r="J14" s="5">
        <v>58</v>
      </c>
      <c r="K14" s="117">
        <v>0.0419212962962963</v>
      </c>
      <c r="L14" s="5">
        <v>19</v>
      </c>
      <c r="M14" s="117">
        <f>G14+K14</f>
        <v>0.08414351851851852</v>
      </c>
      <c r="N14" s="10">
        <v>10.5</v>
      </c>
      <c r="O14" s="5" t="s">
        <v>14</v>
      </c>
      <c r="P14" s="10">
        <v>58</v>
      </c>
      <c r="Q14" s="117">
        <v>0.06848379629629629</v>
      </c>
      <c r="R14" s="10">
        <v>17</v>
      </c>
      <c r="S14" s="10">
        <v>17</v>
      </c>
      <c r="T14" s="117">
        <f>Q14+M14</f>
        <v>0.1526273148148148</v>
      </c>
      <c r="U14" s="79" t="s">
        <v>40</v>
      </c>
      <c r="V14" s="79">
        <v>1991</v>
      </c>
      <c r="W14" s="79">
        <v>5</v>
      </c>
      <c r="X14" s="79">
        <v>44</v>
      </c>
      <c r="Y14" s="79"/>
    </row>
    <row r="15" spans="1:25" ht="11.25">
      <c r="A15" s="5">
        <v>13</v>
      </c>
      <c r="B15" s="10">
        <v>21</v>
      </c>
      <c r="C15" s="10" t="s">
        <v>132</v>
      </c>
      <c r="D15" s="10">
        <v>67</v>
      </c>
      <c r="E15" s="5" t="s">
        <v>100</v>
      </c>
      <c r="F15" s="10"/>
      <c r="G15" s="108">
        <v>0.0430787037037037</v>
      </c>
      <c r="H15" s="10">
        <v>25</v>
      </c>
      <c r="I15" s="5" t="s">
        <v>133</v>
      </c>
      <c r="J15" s="10"/>
      <c r="K15" s="108">
        <v>0.0415625</v>
      </c>
      <c r="L15" s="10">
        <v>26</v>
      </c>
      <c r="M15" s="117">
        <f>G15+K15</f>
        <v>0.0846412037037037</v>
      </c>
      <c r="N15" s="10">
        <v>25</v>
      </c>
      <c r="O15" s="5" t="s">
        <v>134</v>
      </c>
      <c r="P15" s="10"/>
      <c r="Q15" s="108">
        <v>0.06806712962962963</v>
      </c>
      <c r="R15" s="10">
        <v>18</v>
      </c>
      <c r="S15" s="10">
        <v>21</v>
      </c>
      <c r="T15" s="108">
        <f>Q15+M15</f>
        <v>0.15270833333333333</v>
      </c>
      <c r="U15" s="79" t="s">
        <v>130</v>
      </c>
      <c r="V15" s="79">
        <v>1993</v>
      </c>
      <c r="W15" s="79">
        <v>7</v>
      </c>
      <c r="X15" s="79">
        <v>44</v>
      </c>
      <c r="Y15" s="79"/>
    </row>
    <row r="16" spans="1:25" ht="11.25">
      <c r="A16" s="5">
        <v>14</v>
      </c>
      <c r="B16" s="5">
        <v>117</v>
      </c>
      <c r="C16" s="5" t="s">
        <v>195</v>
      </c>
      <c r="D16" s="5">
        <f>(3*95)-(F16+J16+P16)</f>
        <v>131</v>
      </c>
      <c r="E16" s="5" t="s">
        <v>10</v>
      </c>
      <c r="F16" s="5">
        <v>52</v>
      </c>
      <c r="G16" s="117">
        <v>0.04873842592592592</v>
      </c>
      <c r="H16" s="10">
        <v>9</v>
      </c>
      <c r="I16" s="5" t="s">
        <v>11</v>
      </c>
      <c r="J16" s="5">
        <v>54</v>
      </c>
      <c r="K16" s="137">
        <v>0.04424768518518518</v>
      </c>
      <c r="L16" s="10">
        <v>7</v>
      </c>
      <c r="M16" s="117">
        <f>G16+K16</f>
        <v>0.0929861111111111</v>
      </c>
      <c r="N16" s="10">
        <v>9</v>
      </c>
      <c r="O16" s="5" t="s">
        <v>18</v>
      </c>
      <c r="P16" s="5">
        <v>48</v>
      </c>
      <c r="Q16" s="137">
        <v>0.06354166666666666</v>
      </c>
      <c r="R16" s="5">
        <v>3</v>
      </c>
      <c r="S16" s="5">
        <v>5</v>
      </c>
      <c r="T16" s="117">
        <f>Q16+K16+G16</f>
        <v>0.15652777777777777</v>
      </c>
      <c r="U16" s="79" t="s">
        <v>41</v>
      </c>
      <c r="V16" s="79">
        <v>1995</v>
      </c>
      <c r="W16" s="79">
        <v>9</v>
      </c>
      <c r="X16" s="79">
        <v>44</v>
      </c>
      <c r="Y16" s="79"/>
    </row>
    <row r="17" spans="1:25" ht="11.25">
      <c r="A17" s="5">
        <v>15</v>
      </c>
      <c r="B17" s="135">
        <v>166</v>
      </c>
      <c r="C17" s="135" t="s">
        <v>373</v>
      </c>
      <c r="D17" s="135">
        <v>105</v>
      </c>
      <c r="E17" s="135" t="s">
        <v>320</v>
      </c>
      <c r="F17" s="135">
        <v>1965</v>
      </c>
      <c r="G17" s="141">
        <v>0.04702546296296295</v>
      </c>
      <c r="H17" s="140">
        <v>21</v>
      </c>
      <c r="I17" s="135" t="s">
        <v>374</v>
      </c>
      <c r="J17" s="135">
        <v>1972</v>
      </c>
      <c r="K17" s="141">
        <v>0.04098379629629628</v>
      </c>
      <c r="L17" s="140">
        <v>11</v>
      </c>
      <c r="M17" s="142">
        <f>K17+G17</f>
        <v>0.08800925925925923</v>
      </c>
      <c r="N17" s="140">
        <v>18</v>
      </c>
      <c r="O17" s="135" t="s">
        <v>321</v>
      </c>
      <c r="P17" s="135">
        <v>1958</v>
      </c>
      <c r="Q17" s="141">
        <v>0.06908564814814815</v>
      </c>
      <c r="R17" s="140">
        <v>12</v>
      </c>
      <c r="S17" s="140">
        <v>16</v>
      </c>
      <c r="T17" s="141">
        <v>0.1570949074074074</v>
      </c>
      <c r="U17" s="79" t="s">
        <v>40</v>
      </c>
      <c r="V17" s="79">
        <v>2000</v>
      </c>
      <c r="W17" s="79">
        <v>14</v>
      </c>
      <c r="X17" s="79">
        <v>44</v>
      </c>
      <c r="Y17" s="79"/>
    </row>
    <row r="18" spans="1:25" ht="11.25">
      <c r="A18" s="5">
        <v>16</v>
      </c>
      <c r="B18" s="10">
        <v>33</v>
      </c>
      <c r="C18" s="5" t="s">
        <v>150</v>
      </c>
      <c r="D18" s="10">
        <v>125</v>
      </c>
      <c r="E18" s="5" t="s">
        <v>18</v>
      </c>
      <c r="F18" s="10"/>
      <c r="G18" s="108">
        <v>0.041747685185185186</v>
      </c>
      <c r="H18" s="10">
        <v>6</v>
      </c>
      <c r="I18" s="5" t="s">
        <v>11</v>
      </c>
      <c r="J18" s="10"/>
      <c r="K18" s="108">
        <v>0.044988425925925925</v>
      </c>
      <c r="L18" s="10">
        <v>12</v>
      </c>
      <c r="M18" s="117">
        <f aca="true" t="shared" si="1" ref="M18:M27">G18+K18</f>
        <v>0.08673611111111111</v>
      </c>
      <c r="N18" s="10">
        <v>8</v>
      </c>
      <c r="O18" s="5" t="s">
        <v>10</v>
      </c>
      <c r="P18" s="10"/>
      <c r="Q18" s="108">
        <v>0.07199074074074074</v>
      </c>
      <c r="R18" s="10">
        <v>10</v>
      </c>
      <c r="S18" s="10">
        <v>9</v>
      </c>
      <c r="T18" s="108">
        <f>Q18+M18</f>
        <v>0.15872685185185187</v>
      </c>
      <c r="U18" s="79" t="s">
        <v>149</v>
      </c>
      <c r="V18" s="79">
        <v>1993</v>
      </c>
      <c r="W18" s="79">
        <v>7</v>
      </c>
      <c r="X18" s="79">
        <v>44</v>
      </c>
      <c r="Y18" s="79"/>
    </row>
    <row r="19" spans="1:25" ht="11.25">
      <c r="A19" s="5">
        <v>17</v>
      </c>
      <c r="B19" s="10">
        <v>4</v>
      </c>
      <c r="C19" s="5" t="s">
        <v>135</v>
      </c>
      <c r="D19" s="10">
        <v>93</v>
      </c>
      <c r="E19" s="5" t="s">
        <v>136</v>
      </c>
      <c r="F19" s="10"/>
      <c r="G19" s="108">
        <v>0.04776620370370371</v>
      </c>
      <c r="H19" s="10">
        <v>35</v>
      </c>
      <c r="I19" s="5" t="s">
        <v>137</v>
      </c>
      <c r="J19" s="10"/>
      <c r="K19" s="108">
        <v>0.04253472222222222</v>
      </c>
      <c r="L19" s="10">
        <v>31</v>
      </c>
      <c r="M19" s="117">
        <f t="shared" si="1"/>
        <v>0.09030092592592592</v>
      </c>
      <c r="N19" s="10">
        <v>34</v>
      </c>
      <c r="O19" s="5" t="s">
        <v>95</v>
      </c>
      <c r="P19" s="10"/>
      <c r="Q19" s="108">
        <v>0.06934027777777778</v>
      </c>
      <c r="R19" s="10">
        <v>21</v>
      </c>
      <c r="S19" s="10">
        <v>28</v>
      </c>
      <c r="T19" s="108">
        <f>Q19+M19</f>
        <v>0.15964120370370372</v>
      </c>
      <c r="U19" s="79" t="s">
        <v>130</v>
      </c>
      <c r="V19" s="79">
        <v>1993</v>
      </c>
      <c r="W19" s="79">
        <v>7</v>
      </c>
      <c r="X19" s="79">
        <v>44</v>
      </c>
      <c r="Y19" s="79"/>
    </row>
    <row r="20" spans="1:25" ht="11.25">
      <c r="A20" s="5">
        <v>18</v>
      </c>
      <c r="B20" s="10">
        <v>28</v>
      </c>
      <c r="C20" s="5" t="s">
        <v>103</v>
      </c>
      <c r="D20" s="5">
        <f>(3*91)-F20-J20-P20</f>
        <v>72</v>
      </c>
      <c r="E20" s="5" t="s">
        <v>104</v>
      </c>
      <c r="F20" s="5">
        <v>68</v>
      </c>
      <c r="G20" s="117">
        <v>0.04322916666666667</v>
      </c>
      <c r="H20" s="10">
        <v>17</v>
      </c>
      <c r="I20" s="5" t="s">
        <v>23</v>
      </c>
      <c r="J20" s="5">
        <v>66</v>
      </c>
      <c r="K20" s="137">
        <v>0.04324074074074074</v>
      </c>
      <c r="L20" s="5">
        <v>20</v>
      </c>
      <c r="M20" s="117">
        <f t="shared" si="1"/>
        <v>0.08646990740740741</v>
      </c>
      <c r="N20" s="10">
        <v>13.3</v>
      </c>
      <c r="O20" s="5" t="s">
        <v>105</v>
      </c>
      <c r="P20" s="10">
        <v>67</v>
      </c>
      <c r="Q20" s="137">
        <v>0.07384259259259258</v>
      </c>
      <c r="R20" s="10">
        <v>22</v>
      </c>
      <c r="S20" s="10">
        <v>20</v>
      </c>
      <c r="T20" s="117">
        <f>Q20+M20</f>
        <v>0.1603125</v>
      </c>
      <c r="U20" s="79" t="s">
        <v>40</v>
      </c>
      <c r="V20" s="79">
        <v>1991</v>
      </c>
      <c r="W20" s="79">
        <v>5</v>
      </c>
      <c r="X20" s="79">
        <v>44</v>
      </c>
      <c r="Y20" s="79"/>
    </row>
    <row r="21" spans="1:25" ht="11.25">
      <c r="A21" s="5">
        <v>19</v>
      </c>
      <c r="B21" s="5">
        <v>166</v>
      </c>
      <c r="C21" s="5" t="s">
        <v>185</v>
      </c>
      <c r="D21" s="5">
        <f>(3*95)-(F21+J21+P21)</f>
        <v>90</v>
      </c>
      <c r="E21" s="5" t="s">
        <v>172</v>
      </c>
      <c r="F21" s="5">
        <v>57</v>
      </c>
      <c r="G21" s="137">
        <v>0.047685185185185185</v>
      </c>
      <c r="H21" s="10">
        <v>37</v>
      </c>
      <c r="I21" s="5" t="s">
        <v>141</v>
      </c>
      <c r="J21" s="5">
        <v>69</v>
      </c>
      <c r="K21" s="137">
        <v>0.042604166666666665</v>
      </c>
      <c r="L21" s="10">
        <v>28</v>
      </c>
      <c r="M21" s="117">
        <f t="shared" si="1"/>
        <v>0.09028935185185186</v>
      </c>
      <c r="N21" s="10">
        <v>30</v>
      </c>
      <c r="O21" s="5" t="s">
        <v>86</v>
      </c>
      <c r="P21" s="5">
        <v>69</v>
      </c>
      <c r="Q21" s="137">
        <v>0.0704513888888889</v>
      </c>
      <c r="R21" s="10">
        <v>29</v>
      </c>
      <c r="S21" s="10">
        <v>29</v>
      </c>
      <c r="T21" s="117">
        <f>Q21+K21+G21</f>
        <v>0.16074074074074074</v>
      </c>
      <c r="U21" s="79" t="s">
        <v>40</v>
      </c>
      <c r="V21" s="79">
        <v>1995</v>
      </c>
      <c r="W21" s="79">
        <v>9</v>
      </c>
      <c r="X21" s="79">
        <v>44</v>
      </c>
      <c r="Y21" s="79"/>
    </row>
    <row r="22" spans="1:25" ht="11.25">
      <c r="A22" s="5">
        <v>20</v>
      </c>
      <c r="B22" s="10">
        <v>20</v>
      </c>
      <c r="C22" s="10" t="s">
        <v>55</v>
      </c>
      <c r="D22" s="5">
        <f>(3*91)-F22-J22-P22</f>
        <v>105</v>
      </c>
      <c r="E22" s="5" t="s">
        <v>106</v>
      </c>
      <c r="F22" s="5">
        <v>62</v>
      </c>
      <c r="G22" s="117">
        <v>0.04114583333333333</v>
      </c>
      <c r="H22" s="10">
        <v>14</v>
      </c>
      <c r="I22" s="5" t="s">
        <v>11</v>
      </c>
      <c r="J22" s="5">
        <v>54</v>
      </c>
      <c r="K22" s="117">
        <v>0.04760416666666667</v>
      </c>
      <c r="L22" s="5">
        <v>23</v>
      </c>
      <c r="M22" s="117">
        <f t="shared" si="1"/>
        <v>0.08875</v>
      </c>
      <c r="N22" s="10">
        <v>14.7</v>
      </c>
      <c r="O22" s="5" t="s">
        <v>10</v>
      </c>
      <c r="P22" s="10">
        <v>52</v>
      </c>
      <c r="Q22" s="117">
        <v>0.0720486111111111</v>
      </c>
      <c r="R22" s="10">
        <v>21</v>
      </c>
      <c r="S22" s="10">
        <v>21</v>
      </c>
      <c r="T22" s="117">
        <f aca="true" t="shared" si="2" ref="T22:T27">Q22+M22</f>
        <v>0.1607986111111111</v>
      </c>
      <c r="U22" s="79" t="s">
        <v>40</v>
      </c>
      <c r="V22" s="79">
        <v>1991</v>
      </c>
      <c r="W22" s="79">
        <v>5</v>
      </c>
      <c r="X22" s="79">
        <v>44</v>
      </c>
      <c r="Y22" s="79"/>
    </row>
    <row r="23" spans="1:25" ht="11.25">
      <c r="A23" s="5">
        <v>21</v>
      </c>
      <c r="B23" s="10">
        <v>30</v>
      </c>
      <c r="C23" s="5" t="s">
        <v>138</v>
      </c>
      <c r="D23" s="10">
        <v>48</v>
      </c>
      <c r="E23" s="5" t="s">
        <v>123</v>
      </c>
      <c r="F23" s="10"/>
      <c r="G23" s="108">
        <v>0.04405092592592593</v>
      </c>
      <c r="H23" s="10">
        <v>30</v>
      </c>
      <c r="I23" s="5" t="s">
        <v>139</v>
      </c>
      <c r="J23" s="10"/>
      <c r="K23" s="108">
        <v>0.04237268518518519</v>
      </c>
      <c r="L23" s="10">
        <v>29</v>
      </c>
      <c r="M23" s="117">
        <f t="shared" si="1"/>
        <v>0.08642361111111112</v>
      </c>
      <c r="N23" s="10">
        <v>29</v>
      </c>
      <c r="O23" s="5" t="s">
        <v>124</v>
      </c>
      <c r="P23" s="10"/>
      <c r="Q23" s="108">
        <v>0.07479166666666666</v>
      </c>
      <c r="R23" s="10">
        <v>32</v>
      </c>
      <c r="S23" s="10">
        <v>30</v>
      </c>
      <c r="T23" s="108">
        <f t="shared" si="2"/>
        <v>0.16121527777777778</v>
      </c>
      <c r="U23" s="79" t="s">
        <v>130</v>
      </c>
      <c r="V23" s="79">
        <v>1993</v>
      </c>
      <c r="W23" s="79">
        <v>7</v>
      </c>
      <c r="X23" s="79">
        <v>44</v>
      </c>
      <c r="Y23" s="79"/>
    </row>
    <row r="24" spans="1:25" ht="11.25">
      <c r="A24" s="5">
        <v>22</v>
      </c>
      <c r="B24" s="10">
        <v>30</v>
      </c>
      <c r="C24" s="5" t="s">
        <v>107</v>
      </c>
      <c r="D24" s="5">
        <f>(3*91)-F24-J24-P24</f>
        <v>82</v>
      </c>
      <c r="E24" s="5" t="s">
        <v>108</v>
      </c>
      <c r="F24" s="5">
        <v>64</v>
      </c>
      <c r="G24" s="117">
        <v>0.05151620370370371</v>
      </c>
      <c r="H24" s="10">
        <v>24</v>
      </c>
      <c r="I24" s="5" t="s">
        <v>26</v>
      </c>
      <c r="J24" s="5">
        <v>64</v>
      </c>
      <c r="K24" s="137">
        <v>0.040324074074074075</v>
      </c>
      <c r="L24" s="5">
        <v>14</v>
      </c>
      <c r="M24" s="117">
        <f t="shared" si="1"/>
        <v>0.09184027777777778</v>
      </c>
      <c r="N24" s="10">
        <v>15.4</v>
      </c>
      <c r="O24" s="5" t="s">
        <v>69</v>
      </c>
      <c r="P24" s="10">
        <v>63</v>
      </c>
      <c r="Q24" s="137">
        <v>0.06957175925925925</v>
      </c>
      <c r="R24" s="10">
        <v>18</v>
      </c>
      <c r="S24" s="10">
        <v>22</v>
      </c>
      <c r="T24" s="117">
        <f t="shared" si="2"/>
        <v>0.16141203703703705</v>
      </c>
      <c r="U24" s="79" t="s">
        <v>40</v>
      </c>
      <c r="V24" s="79">
        <v>1991</v>
      </c>
      <c r="W24" s="79">
        <v>5</v>
      </c>
      <c r="X24" s="79">
        <v>44</v>
      </c>
      <c r="Y24" s="79"/>
    </row>
    <row r="25" spans="1:25" ht="11.25">
      <c r="A25" s="5">
        <v>23</v>
      </c>
      <c r="B25" s="10">
        <v>19</v>
      </c>
      <c r="C25" s="5" t="s">
        <v>140</v>
      </c>
      <c r="D25" s="10">
        <v>86</v>
      </c>
      <c r="E25" s="5" t="s">
        <v>141</v>
      </c>
      <c r="F25" s="10"/>
      <c r="G25" s="108">
        <v>0.04736111111111111</v>
      </c>
      <c r="H25" s="10">
        <v>34</v>
      </c>
      <c r="I25" s="5" t="s">
        <v>142</v>
      </c>
      <c r="J25" s="10"/>
      <c r="K25" s="108">
        <v>0.04348379629629629</v>
      </c>
      <c r="L25" s="10">
        <v>33</v>
      </c>
      <c r="M25" s="117">
        <f t="shared" si="1"/>
        <v>0.0908449074074074</v>
      </c>
      <c r="N25" s="10">
        <v>35</v>
      </c>
      <c r="O25" s="5" t="s">
        <v>143</v>
      </c>
      <c r="P25" s="10"/>
      <c r="Q25" s="108">
        <v>0.07319444444444444</v>
      </c>
      <c r="R25" s="10">
        <v>30</v>
      </c>
      <c r="S25" s="10">
        <v>31</v>
      </c>
      <c r="T25" s="108">
        <f t="shared" si="2"/>
        <v>0.16403935185185184</v>
      </c>
      <c r="U25" s="79" t="s">
        <v>130</v>
      </c>
      <c r="V25" s="79">
        <v>1993</v>
      </c>
      <c r="W25" s="79">
        <v>7</v>
      </c>
      <c r="X25" s="79">
        <v>44</v>
      </c>
      <c r="Y25" s="79"/>
    </row>
    <row r="26" spans="1:25" ht="11.25">
      <c r="A26" s="5">
        <v>24</v>
      </c>
      <c r="B26" s="10">
        <v>8</v>
      </c>
      <c r="C26" s="5" t="s">
        <v>144</v>
      </c>
      <c r="D26" s="10">
        <v>73</v>
      </c>
      <c r="E26" s="5" t="s">
        <v>104</v>
      </c>
      <c r="F26" s="10"/>
      <c r="G26" s="108">
        <v>0.0421875</v>
      </c>
      <c r="H26" s="10">
        <v>21</v>
      </c>
      <c r="I26" s="5" t="s">
        <v>120</v>
      </c>
      <c r="J26" s="10"/>
      <c r="K26" s="108">
        <v>0.039317129629629625</v>
      </c>
      <c r="L26" s="10">
        <v>18</v>
      </c>
      <c r="M26" s="117">
        <f t="shared" si="1"/>
        <v>0.08150462962962962</v>
      </c>
      <c r="N26" s="10">
        <v>20</v>
      </c>
      <c r="O26" s="5" t="s">
        <v>105</v>
      </c>
      <c r="P26" s="10"/>
      <c r="Q26" s="108">
        <v>0.08296296296296296</v>
      </c>
      <c r="R26" s="10">
        <v>37</v>
      </c>
      <c r="S26" s="10">
        <v>32</v>
      </c>
      <c r="T26" s="108">
        <f t="shared" si="2"/>
        <v>0.16446759259259258</v>
      </c>
      <c r="U26" s="79" t="s">
        <v>130</v>
      </c>
      <c r="V26" s="79">
        <v>1993</v>
      </c>
      <c r="W26" s="79">
        <v>7</v>
      </c>
      <c r="X26" s="79">
        <v>44</v>
      </c>
      <c r="Y26" s="79"/>
    </row>
    <row r="27" spans="1:25" ht="11.25">
      <c r="A27" s="5">
        <v>25</v>
      </c>
      <c r="B27" s="10">
        <v>23</v>
      </c>
      <c r="C27" s="5" t="s">
        <v>151</v>
      </c>
      <c r="D27" s="10">
        <v>127</v>
      </c>
      <c r="E27" s="5" t="s">
        <v>118</v>
      </c>
      <c r="F27" s="10"/>
      <c r="G27" s="108">
        <v>0.045196759259259256</v>
      </c>
      <c r="H27" s="10">
        <v>10</v>
      </c>
      <c r="I27" s="5" t="s">
        <v>152</v>
      </c>
      <c r="J27" s="10"/>
      <c r="K27" s="108">
        <v>0.04572916666666666</v>
      </c>
      <c r="L27" s="10">
        <v>13</v>
      </c>
      <c r="M27" s="117">
        <f t="shared" si="1"/>
        <v>0.09092592592592591</v>
      </c>
      <c r="N27" s="10">
        <v>13</v>
      </c>
      <c r="O27" s="5" t="s">
        <v>153</v>
      </c>
      <c r="P27" s="10"/>
      <c r="Q27" s="108">
        <v>0.07462962962962963</v>
      </c>
      <c r="R27" s="10">
        <v>14</v>
      </c>
      <c r="S27" s="10">
        <v>13</v>
      </c>
      <c r="T27" s="108">
        <f t="shared" si="2"/>
        <v>0.16555555555555554</v>
      </c>
      <c r="U27" s="79" t="s">
        <v>149</v>
      </c>
      <c r="V27" s="79">
        <v>1993</v>
      </c>
      <c r="W27" s="79">
        <v>7</v>
      </c>
      <c r="X27" s="79">
        <v>44</v>
      </c>
      <c r="Y27" s="79"/>
    </row>
    <row r="28" spans="1:25" ht="11.25">
      <c r="A28" s="5">
        <v>26</v>
      </c>
      <c r="B28" s="135">
        <v>162</v>
      </c>
      <c r="C28" s="135" t="s">
        <v>370</v>
      </c>
      <c r="D28" s="135">
        <v>102</v>
      </c>
      <c r="E28" s="135" t="s">
        <v>375</v>
      </c>
      <c r="F28" s="135">
        <v>1964</v>
      </c>
      <c r="G28" s="141">
        <v>0.04895833333333338</v>
      </c>
      <c r="H28" s="140">
        <v>27</v>
      </c>
      <c r="I28" s="135" t="s">
        <v>376</v>
      </c>
      <c r="J28" s="135">
        <v>1979</v>
      </c>
      <c r="K28" s="141">
        <v>0.04236111111111107</v>
      </c>
      <c r="L28" s="140">
        <v>15</v>
      </c>
      <c r="M28" s="142">
        <f>K28+G28</f>
        <v>0.09131944444444445</v>
      </c>
      <c r="N28" s="140">
        <v>21</v>
      </c>
      <c r="O28" s="135" t="s">
        <v>377</v>
      </c>
      <c r="P28" s="135">
        <v>1955</v>
      </c>
      <c r="Q28" s="141">
        <v>0.07483796296296297</v>
      </c>
      <c r="R28" s="140">
        <v>19</v>
      </c>
      <c r="S28" s="140">
        <v>20</v>
      </c>
      <c r="T28" s="141">
        <v>0.16615740740740742</v>
      </c>
      <c r="U28" s="79" t="s">
        <v>40</v>
      </c>
      <c r="V28" s="79">
        <v>2000</v>
      </c>
      <c r="W28" s="79">
        <v>14</v>
      </c>
      <c r="X28" s="79">
        <v>44</v>
      </c>
      <c r="Y28" s="79"/>
    </row>
    <row r="29" spans="1:25" ht="11.25">
      <c r="A29" s="5">
        <v>27</v>
      </c>
      <c r="B29" s="135">
        <v>158</v>
      </c>
      <c r="C29" s="135" t="s">
        <v>378</v>
      </c>
      <c r="D29" s="135">
        <v>112</v>
      </c>
      <c r="E29" s="135" t="s">
        <v>331</v>
      </c>
      <c r="F29" s="135">
        <v>1968</v>
      </c>
      <c r="G29" s="141">
        <v>0.047442129629629626</v>
      </c>
      <c r="H29" s="140">
        <v>22</v>
      </c>
      <c r="I29" s="135" t="s">
        <v>332</v>
      </c>
      <c r="J29" s="135">
        <v>1958</v>
      </c>
      <c r="K29" s="141">
        <v>0.04731481481481481</v>
      </c>
      <c r="L29" s="140">
        <v>27</v>
      </c>
      <c r="M29" s="142">
        <f>K29+G29</f>
        <v>0.09475694444444444</v>
      </c>
      <c r="N29" s="140">
        <v>24</v>
      </c>
      <c r="O29" s="135" t="s">
        <v>333</v>
      </c>
      <c r="P29" s="135">
        <v>1962</v>
      </c>
      <c r="Q29" s="141">
        <v>0.07159722222222221</v>
      </c>
      <c r="R29" s="140">
        <v>14</v>
      </c>
      <c r="S29" s="140">
        <v>21</v>
      </c>
      <c r="T29" s="141">
        <v>0.16635416666666664</v>
      </c>
      <c r="U29" s="79" t="s">
        <v>40</v>
      </c>
      <c r="V29" s="79">
        <v>2000</v>
      </c>
      <c r="W29" s="79">
        <v>14</v>
      </c>
      <c r="X29" s="79">
        <v>44</v>
      </c>
      <c r="Y29" s="79"/>
    </row>
    <row r="30" spans="1:25" ht="11.25">
      <c r="A30" s="5">
        <v>28</v>
      </c>
      <c r="B30" s="5">
        <v>30</v>
      </c>
      <c r="C30" s="5" t="s">
        <v>187</v>
      </c>
      <c r="D30" s="5">
        <f>(3*95)-(F30+J30+P30)</f>
        <v>100</v>
      </c>
      <c r="E30" s="5" t="s">
        <v>188</v>
      </c>
      <c r="F30" s="5">
        <v>65</v>
      </c>
      <c r="G30" s="137">
        <v>0.04640046296296296</v>
      </c>
      <c r="H30" s="10">
        <v>34</v>
      </c>
      <c r="I30" s="5" t="s">
        <v>136</v>
      </c>
      <c r="J30" s="5">
        <v>58</v>
      </c>
      <c r="K30" s="137">
        <v>0.04653935185185185</v>
      </c>
      <c r="L30" s="10">
        <v>35</v>
      </c>
      <c r="M30" s="117">
        <f aca="true" t="shared" si="3" ref="M30:M39">G30+K30</f>
        <v>0.09293981481481481</v>
      </c>
      <c r="N30" s="10">
        <v>34</v>
      </c>
      <c r="O30" s="5" t="s">
        <v>176</v>
      </c>
      <c r="P30" s="5">
        <v>62</v>
      </c>
      <c r="Q30" s="137">
        <v>0.07373842592592593</v>
      </c>
      <c r="R30" s="10">
        <v>33</v>
      </c>
      <c r="S30" s="10">
        <v>33</v>
      </c>
      <c r="T30" s="117">
        <f>Q30+K30+G30</f>
        <v>0.16667824074074075</v>
      </c>
      <c r="U30" s="79" t="s">
        <v>40</v>
      </c>
      <c r="V30" s="79">
        <v>1995</v>
      </c>
      <c r="W30" s="79">
        <v>9</v>
      </c>
      <c r="X30" s="79">
        <v>44</v>
      </c>
      <c r="Y30" s="79"/>
    </row>
    <row r="31" spans="1:25" ht="11.25">
      <c r="A31" s="5">
        <v>29</v>
      </c>
      <c r="B31" s="10">
        <v>20</v>
      </c>
      <c r="C31" s="5" t="s">
        <v>145</v>
      </c>
      <c r="D31" s="10">
        <v>79</v>
      </c>
      <c r="E31" s="5" t="s">
        <v>146</v>
      </c>
      <c r="F31" s="10"/>
      <c r="G31" s="108">
        <v>0.04434027777777778</v>
      </c>
      <c r="H31" s="10">
        <v>31</v>
      </c>
      <c r="I31" s="5" t="s">
        <v>147</v>
      </c>
      <c r="J31" s="10"/>
      <c r="K31" s="108">
        <v>0.04413194444444444</v>
      </c>
      <c r="L31" s="10">
        <v>36</v>
      </c>
      <c r="M31" s="117">
        <f t="shared" si="3"/>
        <v>0.08847222222222222</v>
      </c>
      <c r="N31" s="10">
        <v>31</v>
      </c>
      <c r="O31" s="5" t="s">
        <v>148</v>
      </c>
      <c r="P31" s="10"/>
      <c r="Q31" s="108">
        <v>0.08114583333333333</v>
      </c>
      <c r="R31" s="10">
        <v>35</v>
      </c>
      <c r="S31" s="10">
        <v>35</v>
      </c>
      <c r="T31" s="108">
        <f>Q31+M31</f>
        <v>0.16961805555555554</v>
      </c>
      <c r="U31" s="79" t="s">
        <v>130</v>
      </c>
      <c r="V31" s="79">
        <v>1993</v>
      </c>
      <c r="W31" s="79">
        <v>7</v>
      </c>
      <c r="X31" s="79">
        <v>44</v>
      </c>
      <c r="Y31" s="79"/>
    </row>
    <row r="32" spans="1:25" ht="11.25">
      <c r="A32" s="5">
        <v>30</v>
      </c>
      <c r="B32" s="10">
        <v>2</v>
      </c>
      <c r="C32" s="5" t="s">
        <v>157</v>
      </c>
      <c r="D32" s="10">
        <v>38</v>
      </c>
      <c r="E32" s="5" t="s">
        <v>39</v>
      </c>
      <c r="F32" s="10">
        <f>93-D32</f>
        <v>55</v>
      </c>
      <c r="G32" s="108">
        <v>0.04099537037037037</v>
      </c>
      <c r="H32" s="10">
        <v>7</v>
      </c>
      <c r="I32" s="79"/>
      <c r="J32" s="10"/>
      <c r="K32" s="108">
        <v>0.04375</v>
      </c>
      <c r="L32" s="10">
        <v>16</v>
      </c>
      <c r="M32" s="117">
        <f t="shared" si="3"/>
        <v>0.08474537037037036</v>
      </c>
      <c r="N32" s="10">
        <v>14</v>
      </c>
      <c r="O32" s="79"/>
      <c r="P32" s="10"/>
      <c r="Q32" s="108">
        <v>0.08506944444444443</v>
      </c>
      <c r="R32" s="10">
        <v>11</v>
      </c>
      <c r="S32" s="10">
        <v>11</v>
      </c>
      <c r="T32" s="108">
        <f>Q32+M32</f>
        <v>0.1698148148148148</v>
      </c>
      <c r="U32" s="79" t="s">
        <v>42</v>
      </c>
      <c r="V32" s="79">
        <v>1993</v>
      </c>
      <c r="W32" s="79">
        <v>7</v>
      </c>
      <c r="X32" s="79">
        <v>44</v>
      </c>
      <c r="Y32" s="79"/>
    </row>
    <row r="33" spans="1:25" ht="11.25">
      <c r="A33" s="5">
        <v>31</v>
      </c>
      <c r="B33" s="5">
        <v>118</v>
      </c>
      <c r="C33" s="5" t="s">
        <v>196</v>
      </c>
      <c r="D33" s="5">
        <f>(3*95)-(F33+J33+P33)</f>
        <v>133</v>
      </c>
      <c r="E33" s="5" t="s">
        <v>118</v>
      </c>
      <c r="F33" s="5">
        <v>52</v>
      </c>
      <c r="G33" s="117">
        <v>0.04640046296296296</v>
      </c>
      <c r="H33" s="10">
        <v>7</v>
      </c>
      <c r="I33" s="5" t="s">
        <v>152</v>
      </c>
      <c r="J33" s="5">
        <v>55</v>
      </c>
      <c r="K33" s="137">
        <v>0.04594907407407408</v>
      </c>
      <c r="L33" s="10">
        <v>8</v>
      </c>
      <c r="M33" s="117">
        <f t="shared" si="3"/>
        <v>0.09234953703703705</v>
      </c>
      <c r="N33" s="10">
        <v>8</v>
      </c>
      <c r="O33" s="5" t="s">
        <v>153</v>
      </c>
      <c r="P33" s="5">
        <v>45</v>
      </c>
      <c r="Q33" s="137">
        <v>0.07799768518518518</v>
      </c>
      <c r="R33" s="5">
        <v>7</v>
      </c>
      <c r="S33" s="5">
        <v>8</v>
      </c>
      <c r="T33" s="117">
        <f>Q33+K33+G33</f>
        <v>0.17034722222222223</v>
      </c>
      <c r="U33" s="79" t="s">
        <v>41</v>
      </c>
      <c r="V33" s="79">
        <v>1995</v>
      </c>
      <c r="W33" s="79">
        <v>9</v>
      </c>
      <c r="X33" s="79">
        <v>44</v>
      </c>
      <c r="Y33" s="79"/>
    </row>
    <row r="34" spans="1:25" ht="11.25">
      <c r="A34" s="5">
        <v>32</v>
      </c>
      <c r="B34" s="10">
        <v>105</v>
      </c>
      <c r="C34" s="5" t="s">
        <v>97</v>
      </c>
      <c r="D34" s="5">
        <f>91-F34</f>
        <v>36</v>
      </c>
      <c r="E34" s="5" t="s">
        <v>39</v>
      </c>
      <c r="F34" s="5">
        <v>55</v>
      </c>
      <c r="G34" s="137">
        <v>0.042222222222222223</v>
      </c>
      <c r="H34" s="10">
        <v>9</v>
      </c>
      <c r="I34" s="79"/>
      <c r="J34" s="5"/>
      <c r="K34" s="137">
        <v>0.043159722222222224</v>
      </c>
      <c r="L34" s="10">
        <v>10</v>
      </c>
      <c r="M34" s="117">
        <f t="shared" si="3"/>
        <v>0.08538194444444444</v>
      </c>
      <c r="N34" s="10">
        <v>9</v>
      </c>
      <c r="O34" s="79"/>
      <c r="P34" s="10"/>
      <c r="Q34" s="137">
        <v>0.08659722222222221</v>
      </c>
      <c r="R34" s="5">
        <v>9</v>
      </c>
      <c r="S34" s="5">
        <v>9</v>
      </c>
      <c r="T34" s="117">
        <f>Q34+M34</f>
        <v>0.17197916666666666</v>
      </c>
      <c r="U34" s="79" t="s">
        <v>61</v>
      </c>
      <c r="V34" s="79">
        <v>1991</v>
      </c>
      <c r="W34" s="79">
        <v>5</v>
      </c>
      <c r="X34" s="79">
        <v>44</v>
      </c>
      <c r="Y34" s="79"/>
    </row>
    <row r="35" spans="1:25" ht="11.25">
      <c r="A35" s="5">
        <v>33</v>
      </c>
      <c r="B35" s="10">
        <v>22</v>
      </c>
      <c r="C35" s="10" t="s">
        <v>109</v>
      </c>
      <c r="D35" s="5">
        <f>(3*91)-F35-J35-P35</f>
        <v>93</v>
      </c>
      <c r="E35" s="5" t="s">
        <v>86</v>
      </c>
      <c r="F35" s="5">
        <v>69</v>
      </c>
      <c r="G35" s="137">
        <v>0.04479166666666667</v>
      </c>
      <c r="H35" s="10">
        <v>20</v>
      </c>
      <c r="I35" s="79" t="s">
        <v>87</v>
      </c>
      <c r="J35" s="5">
        <v>62</v>
      </c>
      <c r="K35" s="137">
        <v>0.05032407407407408</v>
      </c>
      <c r="L35" s="5">
        <v>24</v>
      </c>
      <c r="M35" s="117">
        <f t="shared" si="3"/>
        <v>0.09511574074074075</v>
      </c>
      <c r="N35" s="10">
        <v>16.8</v>
      </c>
      <c r="O35" s="5" t="s">
        <v>88</v>
      </c>
      <c r="P35" s="10">
        <v>49</v>
      </c>
      <c r="Q35" s="137">
        <v>0.08049768518518519</v>
      </c>
      <c r="R35" s="10">
        <v>23</v>
      </c>
      <c r="S35" s="10">
        <v>23</v>
      </c>
      <c r="T35" s="117">
        <f>Q35+M35</f>
        <v>0.17561342592592594</v>
      </c>
      <c r="U35" s="79" t="s">
        <v>40</v>
      </c>
      <c r="V35" s="79">
        <v>1991</v>
      </c>
      <c r="W35" s="79">
        <v>5</v>
      </c>
      <c r="X35" s="79">
        <v>44</v>
      </c>
      <c r="Y35" s="79"/>
    </row>
    <row r="36" spans="1:25" ht="11.25">
      <c r="A36" s="5">
        <v>34</v>
      </c>
      <c r="B36" s="5">
        <v>128</v>
      </c>
      <c r="C36" s="5" t="s">
        <v>189</v>
      </c>
      <c r="D36" s="5">
        <f>(3*95)-(F36+J36+P36)</f>
        <v>88</v>
      </c>
      <c r="E36" s="5" t="s">
        <v>190</v>
      </c>
      <c r="F36" s="5">
        <v>64</v>
      </c>
      <c r="G36" s="137">
        <v>0.04790509259259259</v>
      </c>
      <c r="H36" s="10">
        <v>38</v>
      </c>
      <c r="I36" s="5" t="s">
        <v>191</v>
      </c>
      <c r="J36" s="5">
        <v>68</v>
      </c>
      <c r="K36" s="137">
        <v>0.04636574074074074</v>
      </c>
      <c r="L36" s="10">
        <v>34</v>
      </c>
      <c r="M36" s="117">
        <f t="shared" si="3"/>
        <v>0.09427083333333333</v>
      </c>
      <c r="N36" s="10">
        <v>37</v>
      </c>
      <c r="O36" s="5" t="s">
        <v>192</v>
      </c>
      <c r="P36" s="5">
        <v>65</v>
      </c>
      <c r="Q36" s="137">
        <v>0.0815625</v>
      </c>
      <c r="R36" s="10">
        <v>37</v>
      </c>
      <c r="S36" s="10">
        <v>39</v>
      </c>
      <c r="T36" s="117">
        <f>Q36+K36+G36</f>
        <v>0.17583333333333334</v>
      </c>
      <c r="U36" s="79" t="s">
        <v>40</v>
      </c>
      <c r="V36" s="79">
        <v>1995</v>
      </c>
      <c r="W36" s="79">
        <v>9</v>
      </c>
      <c r="X36" s="79">
        <v>44</v>
      </c>
      <c r="Y36" s="79"/>
    </row>
    <row r="37" spans="1:25" ht="11.25">
      <c r="A37" s="5">
        <v>35</v>
      </c>
      <c r="B37" s="5">
        <v>11</v>
      </c>
      <c r="C37" s="5" t="s">
        <v>112</v>
      </c>
      <c r="D37" s="5">
        <f>(3*91)-F37-J37-P37</f>
        <v>138</v>
      </c>
      <c r="E37" s="5" t="s">
        <v>113</v>
      </c>
      <c r="F37" s="5">
        <v>55</v>
      </c>
      <c r="G37" s="117">
        <v>0.04510416666666667</v>
      </c>
      <c r="H37" s="10">
        <v>8</v>
      </c>
      <c r="I37" s="5" t="s">
        <v>33</v>
      </c>
      <c r="J37" s="5">
        <v>42</v>
      </c>
      <c r="K37" s="137">
        <v>0.056712962962962965</v>
      </c>
      <c r="L37" s="5">
        <v>9</v>
      </c>
      <c r="M37" s="117">
        <f t="shared" si="3"/>
        <v>0.10181712962962963</v>
      </c>
      <c r="N37" s="10">
        <v>9</v>
      </c>
      <c r="O37" s="5" t="s">
        <v>34</v>
      </c>
      <c r="P37" s="10">
        <v>38</v>
      </c>
      <c r="Q37" s="137">
        <v>0.07612268518518518</v>
      </c>
      <c r="R37" s="10">
        <v>8</v>
      </c>
      <c r="S37" s="5">
        <v>8</v>
      </c>
      <c r="T37" s="117">
        <f>Q37+M37</f>
        <v>0.1779398148148148</v>
      </c>
      <c r="U37" s="79" t="s">
        <v>80</v>
      </c>
      <c r="V37" s="79">
        <v>1991</v>
      </c>
      <c r="W37" s="79">
        <v>5</v>
      </c>
      <c r="X37" s="79">
        <v>44</v>
      </c>
      <c r="Y37" s="79"/>
    </row>
    <row r="38" spans="1:25" ht="11.25">
      <c r="A38" s="5">
        <v>36</v>
      </c>
      <c r="B38" s="10">
        <v>7</v>
      </c>
      <c r="C38" s="10" t="s">
        <v>110</v>
      </c>
      <c r="D38" s="5">
        <f>(3*91)-F38-J38-P38</f>
        <v>104</v>
      </c>
      <c r="E38" s="5" t="s">
        <v>53</v>
      </c>
      <c r="F38" s="5">
        <v>65</v>
      </c>
      <c r="G38" s="137">
        <v>0.03878472222222223</v>
      </c>
      <c r="H38" s="10">
        <v>7</v>
      </c>
      <c r="I38" s="79" t="s">
        <v>51</v>
      </c>
      <c r="J38" s="5">
        <v>49</v>
      </c>
      <c r="K38" s="137">
        <v>0.05444444444444444</v>
      </c>
      <c r="L38" s="5">
        <v>25</v>
      </c>
      <c r="M38" s="117">
        <f t="shared" si="3"/>
        <v>0.09322916666666667</v>
      </c>
      <c r="N38" s="10">
        <v>16.1</v>
      </c>
      <c r="O38" s="5" t="s">
        <v>52</v>
      </c>
      <c r="P38" s="10">
        <v>55</v>
      </c>
      <c r="Q38" s="137">
        <v>0.0849537037037037</v>
      </c>
      <c r="R38" s="10">
        <v>25</v>
      </c>
      <c r="S38" s="10">
        <v>24</v>
      </c>
      <c r="T38" s="117">
        <f>Q38+M38</f>
        <v>0.17818287037037037</v>
      </c>
      <c r="U38" s="79" t="s">
        <v>40</v>
      </c>
      <c r="V38" s="79">
        <v>1991</v>
      </c>
      <c r="W38" s="79">
        <v>5</v>
      </c>
      <c r="X38" s="79">
        <v>44</v>
      </c>
      <c r="Y38" s="79"/>
    </row>
    <row r="39" spans="1:25" ht="11.25">
      <c r="A39" s="5">
        <v>37</v>
      </c>
      <c r="B39" s="5">
        <v>119</v>
      </c>
      <c r="C39" s="5" t="s">
        <v>47</v>
      </c>
      <c r="D39" s="5">
        <f>(3*95)-(F39+J39+P39)</f>
        <v>94</v>
      </c>
      <c r="E39" s="5" t="s">
        <v>7</v>
      </c>
      <c r="F39" s="5">
        <v>61</v>
      </c>
      <c r="G39" s="137">
        <v>0.04524305555555556</v>
      </c>
      <c r="H39" s="10">
        <v>29</v>
      </c>
      <c r="I39" s="5" t="s">
        <v>193</v>
      </c>
      <c r="J39" s="5">
        <v>63</v>
      </c>
      <c r="K39" s="137">
        <v>0.0497337962962963</v>
      </c>
      <c r="L39" s="10">
        <v>41</v>
      </c>
      <c r="M39" s="117">
        <f t="shared" si="3"/>
        <v>0.09497685185185185</v>
      </c>
      <c r="N39" s="10">
        <v>39</v>
      </c>
      <c r="O39" s="5" t="s">
        <v>194</v>
      </c>
      <c r="P39" s="5">
        <v>67</v>
      </c>
      <c r="Q39" s="137">
        <v>0.08581018518518518</v>
      </c>
      <c r="R39" s="10">
        <v>43</v>
      </c>
      <c r="S39" s="10">
        <v>42</v>
      </c>
      <c r="T39" s="117">
        <f>Q39+K39+G39</f>
        <v>0.18078703703703702</v>
      </c>
      <c r="U39" s="79" t="s">
        <v>40</v>
      </c>
      <c r="V39" s="79">
        <v>1995</v>
      </c>
      <c r="W39" s="79">
        <v>9</v>
      </c>
      <c r="X39" s="79">
        <v>44</v>
      </c>
      <c r="Y39" s="79"/>
    </row>
    <row r="40" spans="1:25" ht="11.25">
      <c r="A40" s="5">
        <v>38</v>
      </c>
      <c r="B40" s="135">
        <v>118</v>
      </c>
      <c r="C40" s="135" t="s">
        <v>161</v>
      </c>
      <c r="D40" s="135">
        <v>108</v>
      </c>
      <c r="E40" s="135" t="s">
        <v>314</v>
      </c>
      <c r="F40" s="135">
        <v>1960</v>
      </c>
      <c r="G40" s="141">
        <v>0.036157407407407416</v>
      </c>
      <c r="H40" s="140">
        <v>1</v>
      </c>
      <c r="I40" s="135" t="s">
        <v>371</v>
      </c>
      <c r="J40" s="135">
        <v>1965</v>
      </c>
      <c r="K40" s="141">
        <v>0.05138888888888887</v>
      </c>
      <c r="L40" s="140">
        <v>9</v>
      </c>
      <c r="M40" s="142">
        <f>K40+G40</f>
        <v>0.08754629629629629</v>
      </c>
      <c r="N40" s="140">
        <v>2</v>
      </c>
      <c r="O40" s="135" t="s">
        <v>372</v>
      </c>
      <c r="P40" s="135">
        <v>1967</v>
      </c>
      <c r="Q40" s="141">
        <v>0.09450231481481482</v>
      </c>
      <c r="R40" s="140">
        <v>9</v>
      </c>
      <c r="S40" s="140">
        <v>7</v>
      </c>
      <c r="T40" s="141">
        <v>0.18204861111111112</v>
      </c>
      <c r="U40" s="79" t="s">
        <v>364</v>
      </c>
      <c r="V40" s="79">
        <v>2000</v>
      </c>
      <c r="W40" s="79">
        <v>14</v>
      </c>
      <c r="X40" s="79">
        <v>44</v>
      </c>
      <c r="Y40" s="79"/>
    </row>
    <row r="41" spans="1:25" ht="11.25">
      <c r="A41" s="5">
        <v>39</v>
      </c>
      <c r="B41" s="135">
        <v>169</v>
      </c>
      <c r="C41" s="135" t="s">
        <v>380</v>
      </c>
      <c r="D41" s="135">
        <v>94</v>
      </c>
      <c r="E41" s="135" t="s">
        <v>381</v>
      </c>
      <c r="F41" s="135">
        <v>1955</v>
      </c>
      <c r="G41" s="141">
        <v>0.04847222222222225</v>
      </c>
      <c r="H41" s="140">
        <v>26</v>
      </c>
      <c r="I41" s="135" t="s">
        <v>382</v>
      </c>
      <c r="J41" s="135">
        <v>1974</v>
      </c>
      <c r="K41" s="141">
        <v>0.05322916666666666</v>
      </c>
      <c r="L41" s="140">
        <v>30</v>
      </c>
      <c r="M41" s="142">
        <f>K41+G41</f>
        <v>0.10170138888888891</v>
      </c>
      <c r="N41" s="140">
        <v>30</v>
      </c>
      <c r="O41" s="135" t="s">
        <v>344</v>
      </c>
      <c r="P41" s="135">
        <v>1977</v>
      </c>
      <c r="Q41" s="141">
        <v>0.08136574074074074</v>
      </c>
      <c r="R41" s="140">
        <v>28</v>
      </c>
      <c r="S41" s="140">
        <v>29</v>
      </c>
      <c r="T41" s="141">
        <v>0.18306712962962965</v>
      </c>
      <c r="U41" s="79" t="s">
        <v>40</v>
      </c>
      <c r="V41" s="79">
        <v>2000</v>
      </c>
      <c r="W41" s="79">
        <v>14</v>
      </c>
      <c r="X41" s="79">
        <v>44</v>
      </c>
      <c r="Y41" s="79"/>
    </row>
    <row r="42" spans="1:25" ht="11.25">
      <c r="A42" s="5">
        <v>40</v>
      </c>
      <c r="B42" s="135">
        <v>146</v>
      </c>
      <c r="C42" s="135" t="s">
        <v>383</v>
      </c>
      <c r="D42" s="135">
        <v>99</v>
      </c>
      <c r="E42" s="135" t="s">
        <v>347</v>
      </c>
      <c r="F42" s="135">
        <v>1969</v>
      </c>
      <c r="G42" s="141">
        <v>0.04539351851851853</v>
      </c>
      <c r="H42" s="140">
        <v>17</v>
      </c>
      <c r="I42" s="135" t="s">
        <v>384</v>
      </c>
      <c r="J42" s="135">
        <v>1967</v>
      </c>
      <c r="K42" s="141">
        <v>0.04437499999999994</v>
      </c>
      <c r="L42" s="140">
        <v>23</v>
      </c>
      <c r="M42" s="142">
        <f>K42+G42</f>
        <v>0.08976851851851847</v>
      </c>
      <c r="N42" s="140">
        <v>20</v>
      </c>
      <c r="O42" s="135" t="s">
        <v>349</v>
      </c>
      <c r="P42" s="135">
        <v>1965</v>
      </c>
      <c r="Q42" s="141">
        <v>0.09384259259259259</v>
      </c>
      <c r="R42" s="140">
        <v>30</v>
      </c>
      <c r="S42" s="140">
        <v>30</v>
      </c>
      <c r="T42" s="141">
        <v>0.18361111111111106</v>
      </c>
      <c r="U42" s="79" t="s">
        <v>40</v>
      </c>
      <c r="V42" s="79">
        <v>2000</v>
      </c>
      <c r="W42" s="79">
        <v>14</v>
      </c>
      <c r="X42" s="79">
        <v>44</v>
      </c>
      <c r="Y42" s="79"/>
    </row>
    <row r="43" spans="1:25" ht="11.25">
      <c r="A43" s="5">
        <v>41</v>
      </c>
      <c r="B43" s="10">
        <v>16</v>
      </c>
      <c r="C43" s="5" t="s">
        <v>171</v>
      </c>
      <c r="D43" s="5">
        <f>F43</f>
        <v>64</v>
      </c>
      <c r="E43" s="5" t="s">
        <v>179</v>
      </c>
      <c r="F43" s="5">
        <v>64</v>
      </c>
      <c r="G43" s="137">
        <v>0.046412037037037036</v>
      </c>
      <c r="H43" s="10">
        <v>9</v>
      </c>
      <c r="I43" s="79"/>
      <c r="J43" s="5"/>
      <c r="K43" s="137">
        <v>0.047442129629629626</v>
      </c>
      <c r="L43" s="10">
        <v>9</v>
      </c>
      <c r="M43" s="117">
        <f>G43+K43</f>
        <v>0.09385416666666666</v>
      </c>
      <c r="N43" s="10">
        <v>9</v>
      </c>
      <c r="O43" s="79"/>
      <c r="P43" s="79"/>
      <c r="Q43" s="137">
        <f>T43-M43</f>
        <v>0.09449074074074074</v>
      </c>
      <c r="R43" s="5">
        <v>10</v>
      </c>
      <c r="S43" s="5">
        <v>10</v>
      </c>
      <c r="T43" s="137">
        <v>0.1883449074074074</v>
      </c>
      <c r="U43" s="79" t="s">
        <v>61</v>
      </c>
      <c r="V43" s="79">
        <v>1995</v>
      </c>
      <c r="W43" s="79">
        <v>9</v>
      </c>
      <c r="X43" s="79">
        <v>44</v>
      </c>
      <c r="Y43" s="79"/>
    </row>
    <row r="44" spans="1:25" ht="11.25">
      <c r="A44" s="5">
        <v>42</v>
      </c>
      <c r="B44" s="10">
        <v>166</v>
      </c>
      <c r="C44" s="5" t="s">
        <v>172</v>
      </c>
      <c r="D44" s="5">
        <f>F44</f>
        <v>57</v>
      </c>
      <c r="E44" s="5" t="s">
        <v>179</v>
      </c>
      <c r="F44" s="5">
        <v>57</v>
      </c>
      <c r="G44" s="137">
        <v>0.047685185185185185</v>
      </c>
      <c r="H44" s="10">
        <v>6</v>
      </c>
      <c r="I44" s="79"/>
      <c r="J44" s="5"/>
      <c r="K44" s="137">
        <v>0.046412037037037036</v>
      </c>
      <c r="L44" s="10">
        <v>6</v>
      </c>
      <c r="M44" s="117">
        <f>G44+K44</f>
        <v>0.09409722222222222</v>
      </c>
      <c r="N44" s="10">
        <v>6</v>
      </c>
      <c r="O44" s="79"/>
      <c r="P44" s="79"/>
      <c r="Q44" s="137">
        <f>T44-M44</f>
        <v>0.0949884259259259</v>
      </c>
      <c r="R44" s="5">
        <v>8</v>
      </c>
      <c r="S44" s="5">
        <v>6</v>
      </c>
      <c r="T44" s="137">
        <v>0.18908564814814813</v>
      </c>
      <c r="U44" s="79" t="s">
        <v>61</v>
      </c>
      <c r="V44" s="79">
        <v>1995</v>
      </c>
      <c r="W44" s="79">
        <v>9</v>
      </c>
      <c r="X44" s="79">
        <v>44</v>
      </c>
      <c r="Y44" s="79"/>
    </row>
    <row r="45" spans="1:25" ht="11.25">
      <c r="A45" s="5">
        <v>43</v>
      </c>
      <c r="B45" s="135">
        <v>146</v>
      </c>
      <c r="C45" s="135" t="s">
        <v>347</v>
      </c>
      <c r="D45" s="135">
        <v>31</v>
      </c>
      <c r="E45" s="135" t="s">
        <v>301</v>
      </c>
      <c r="F45" s="135"/>
      <c r="G45" s="141">
        <v>0.04539351851851853</v>
      </c>
      <c r="H45" s="140">
        <v>6</v>
      </c>
      <c r="I45" s="135"/>
      <c r="J45" s="135"/>
      <c r="K45" s="141">
        <v>0.046643518518518556</v>
      </c>
      <c r="L45" s="140">
        <v>7</v>
      </c>
      <c r="M45" s="142">
        <f>K45+G45</f>
        <v>0.09203703703703708</v>
      </c>
      <c r="N45" s="140">
        <v>6</v>
      </c>
      <c r="O45" s="135"/>
      <c r="P45" s="135">
        <v>1969</v>
      </c>
      <c r="Q45" s="141">
        <v>0.10334490740740741</v>
      </c>
      <c r="R45" s="140">
        <v>11</v>
      </c>
      <c r="S45" s="140">
        <v>9</v>
      </c>
      <c r="T45" s="141">
        <v>0.1953819444444445</v>
      </c>
      <c r="U45" s="79" t="s">
        <v>61</v>
      </c>
      <c r="V45" s="79">
        <v>2000</v>
      </c>
      <c r="W45" s="79">
        <v>14</v>
      </c>
      <c r="X45" s="79">
        <v>44</v>
      </c>
      <c r="Y45" s="79"/>
    </row>
    <row r="46" spans="1:25" ht="11.25">
      <c r="A46" s="5">
        <v>44</v>
      </c>
      <c r="B46" s="135">
        <v>101</v>
      </c>
      <c r="C46" s="135" t="s">
        <v>366</v>
      </c>
      <c r="D46" s="135">
        <v>80</v>
      </c>
      <c r="E46" s="135" t="s">
        <v>367</v>
      </c>
      <c r="F46" s="135">
        <v>1986</v>
      </c>
      <c r="G46" s="141">
        <v>0.05747685185185186</v>
      </c>
      <c r="H46" s="140">
        <v>5</v>
      </c>
      <c r="I46" s="135" t="s">
        <v>368</v>
      </c>
      <c r="J46" s="135">
        <v>1958</v>
      </c>
      <c r="K46" s="141">
        <v>0.05319444444444443</v>
      </c>
      <c r="L46" s="140">
        <v>5</v>
      </c>
      <c r="M46" s="142">
        <f>K46+G46</f>
        <v>0.1106712962962963</v>
      </c>
      <c r="N46" s="140">
        <v>5</v>
      </c>
      <c r="O46" s="135" t="s">
        <v>369</v>
      </c>
      <c r="P46" s="135">
        <v>1976</v>
      </c>
      <c r="Q46" s="141">
        <v>0.1029050925925926</v>
      </c>
      <c r="R46" s="140">
        <v>6</v>
      </c>
      <c r="S46" s="140">
        <v>6</v>
      </c>
      <c r="T46" s="141">
        <v>0.21357638888888889</v>
      </c>
      <c r="U46" s="79" t="s">
        <v>309</v>
      </c>
      <c r="V46" s="79">
        <v>2000</v>
      </c>
      <c r="W46" s="79">
        <v>14</v>
      </c>
      <c r="X46" s="79">
        <v>44</v>
      </c>
      <c r="Y46" s="79"/>
    </row>
    <row r="47" spans="1:25" ht="11.25">
      <c r="A47" s="5">
        <v>45</v>
      </c>
      <c r="B47" s="10">
        <v>115</v>
      </c>
      <c r="C47" s="5" t="s">
        <v>197</v>
      </c>
      <c r="D47" s="5">
        <f>(3*95)-(F47+J47+P47)</f>
        <v>120</v>
      </c>
      <c r="E47" s="5" t="s">
        <v>198</v>
      </c>
      <c r="F47" s="5">
        <v>58</v>
      </c>
      <c r="G47" s="117">
        <v>0.05783564814814815</v>
      </c>
      <c r="H47" s="10">
        <v>5</v>
      </c>
      <c r="I47" s="5" t="s">
        <v>199</v>
      </c>
      <c r="J47" s="5">
        <v>51</v>
      </c>
      <c r="K47" s="137">
        <v>0.06587962962962964</v>
      </c>
      <c r="L47" s="10">
        <v>5</v>
      </c>
      <c r="M47" s="117">
        <f>G47+K47</f>
        <v>0.12371527777777779</v>
      </c>
      <c r="N47" s="10">
        <v>5</v>
      </c>
      <c r="O47" s="5" t="s">
        <v>200</v>
      </c>
      <c r="P47" s="5">
        <v>56</v>
      </c>
      <c r="Q47" s="137">
        <v>0.0976273148148148</v>
      </c>
      <c r="R47" s="5">
        <v>5</v>
      </c>
      <c r="S47" s="5">
        <v>5</v>
      </c>
      <c r="T47" s="117">
        <f>Q47+K47+G47</f>
        <v>0.2213425925925926</v>
      </c>
      <c r="U47" s="79" t="s">
        <v>201</v>
      </c>
      <c r="V47" s="79">
        <v>1995</v>
      </c>
      <c r="W47" s="79">
        <v>9</v>
      </c>
      <c r="X47" s="79">
        <v>44</v>
      </c>
      <c r="Y47" s="79"/>
    </row>
    <row r="48" spans="1:25" ht="11.25">
      <c r="A48" s="5">
        <v>46</v>
      </c>
      <c r="B48" s="10">
        <v>19</v>
      </c>
      <c r="C48" s="5" t="s">
        <v>158</v>
      </c>
      <c r="D48" s="10">
        <v>34</v>
      </c>
      <c r="E48" s="5" t="s">
        <v>77</v>
      </c>
      <c r="F48" s="10">
        <f>93-D48</f>
        <v>59</v>
      </c>
      <c r="G48" s="108">
        <v>0.05121527777777778</v>
      </c>
      <c r="H48" s="10">
        <v>19</v>
      </c>
      <c r="I48" s="79"/>
      <c r="J48" s="10"/>
      <c r="K48" s="108">
        <v>0.05451388888888889</v>
      </c>
      <c r="L48" s="10">
        <v>19</v>
      </c>
      <c r="M48" s="117">
        <f>G48+K48</f>
        <v>0.10572916666666668</v>
      </c>
      <c r="N48" s="10">
        <v>19</v>
      </c>
      <c r="O48" s="79"/>
      <c r="P48" s="10"/>
      <c r="Q48" s="108">
        <v>0.12318287037037036</v>
      </c>
      <c r="R48" s="10">
        <v>19</v>
      </c>
      <c r="S48" s="10">
        <v>19</v>
      </c>
      <c r="T48" s="108">
        <f>Q48+M48</f>
        <v>0.22891203703703705</v>
      </c>
      <c r="U48" s="79" t="s">
        <v>42</v>
      </c>
      <c r="V48" s="79">
        <v>1993</v>
      </c>
      <c r="W48" s="79">
        <v>7</v>
      </c>
      <c r="X48" s="79">
        <v>44</v>
      </c>
      <c r="Y48" s="79"/>
    </row>
    <row r="49" spans="1:25" ht="11.25">
      <c r="A49" s="5">
        <v>47</v>
      </c>
      <c r="B49" s="135">
        <v>13</v>
      </c>
      <c r="C49" s="135" t="s">
        <v>340</v>
      </c>
      <c r="D49" s="135">
        <v>16</v>
      </c>
      <c r="E49" s="135" t="s">
        <v>359</v>
      </c>
      <c r="F49" s="135"/>
      <c r="G49" s="141">
        <v>0.05061342592592594</v>
      </c>
      <c r="H49" s="140">
        <v>3</v>
      </c>
      <c r="I49" s="135"/>
      <c r="J49" s="135"/>
      <c r="K49" s="141">
        <v>0.05488425925925927</v>
      </c>
      <c r="L49" s="140">
        <v>3</v>
      </c>
      <c r="M49" s="142">
        <f>K49+G49</f>
        <v>0.10549768518518521</v>
      </c>
      <c r="N49" s="140">
        <v>3</v>
      </c>
      <c r="O49" s="135"/>
      <c r="P49" s="135">
        <v>1984</v>
      </c>
      <c r="Q49" s="141">
        <v>0.1298611111111111</v>
      </c>
      <c r="R49" s="140">
        <v>3</v>
      </c>
      <c r="S49" s="140">
        <v>3</v>
      </c>
      <c r="T49" s="141">
        <v>0.2353587962962963</v>
      </c>
      <c r="U49" s="79" t="s">
        <v>274</v>
      </c>
      <c r="V49" s="79">
        <v>2000</v>
      </c>
      <c r="W49" s="79">
        <v>14</v>
      </c>
      <c r="X49" s="79">
        <v>44</v>
      </c>
      <c r="Y49" s="79"/>
    </row>
    <row r="50" spans="1:25" s="66" customFormat="1" ht="11.25">
      <c r="A50" s="181"/>
      <c r="B50" s="171"/>
      <c r="C50" s="171"/>
      <c r="D50" s="171"/>
      <c r="E50" s="171"/>
      <c r="F50" s="171"/>
      <c r="G50" s="182"/>
      <c r="H50" s="169"/>
      <c r="I50" s="171"/>
      <c r="J50" s="171"/>
      <c r="K50" s="171"/>
      <c r="L50" s="169"/>
      <c r="M50" s="183"/>
      <c r="N50" s="169"/>
      <c r="O50" s="171"/>
      <c r="P50" s="171"/>
      <c r="Q50" s="171"/>
      <c r="R50" s="169"/>
      <c r="S50" s="169"/>
      <c r="T50" s="171"/>
      <c r="U50" s="171"/>
      <c r="V50" s="171"/>
      <c r="W50" s="171"/>
      <c r="X50" s="171"/>
      <c r="Y50" s="171"/>
    </row>
    <row r="51" spans="1:25" s="66" customFormat="1" ht="11.25">
      <c r="A51" s="166"/>
      <c r="B51" s="15"/>
      <c r="C51" s="15"/>
      <c r="D51" s="15"/>
      <c r="E51" s="15"/>
      <c r="F51" s="15"/>
      <c r="G51" s="146"/>
      <c r="H51" s="134"/>
      <c r="I51" s="15"/>
      <c r="J51" s="15"/>
      <c r="K51" s="15"/>
      <c r="L51" s="134"/>
      <c r="M51" s="139"/>
      <c r="N51" s="134"/>
      <c r="O51" s="15"/>
      <c r="P51" s="15"/>
      <c r="Q51" s="15"/>
      <c r="R51" s="134"/>
      <c r="S51" s="134"/>
      <c r="T51" s="15"/>
      <c r="U51" s="15"/>
      <c r="V51" s="15"/>
      <c r="W51" s="15"/>
      <c r="X51" s="15"/>
      <c r="Y51" s="15"/>
    </row>
    <row r="52" spans="1:25" s="66" customFormat="1" ht="19.5">
      <c r="A52" s="166" t="s">
        <v>762</v>
      </c>
      <c r="B52" s="167" t="s">
        <v>763</v>
      </c>
      <c r="C52" s="15"/>
      <c r="D52" s="15"/>
      <c r="E52" s="15"/>
      <c r="F52" s="15"/>
      <c r="G52" s="146"/>
      <c r="H52" s="134"/>
      <c r="I52" s="15"/>
      <c r="J52" s="15"/>
      <c r="K52" s="15"/>
      <c r="L52" s="134"/>
      <c r="M52" s="139"/>
      <c r="N52" s="134"/>
      <c r="O52" s="15"/>
      <c r="P52" s="15"/>
      <c r="Q52" s="15"/>
      <c r="R52" s="134"/>
      <c r="S52" s="134"/>
      <c r="T52" s="15"/>
      <c r="U52" s="15"/>
      <c r="V52" s="15"/>
      <c r="W52" s="15"/>
      <c r="X52" s="15"/>
      <c r="Y52" s="15"/>
    </row>
    <row r="53" spans="1:25" s="66" customFormat="1" ht="11.25">
      <c r="A53" s="166"/>
      <c r="B53" s="15"/>
      <c r="C53" s="15"/>
      <c r="D53" s="15"/>
      <c r="E53" s="15"/>
      <c r="F53" s="15"/>
      <c r="G53" s="146"/>
      <c r="H53" s="134"/>
      <c r="I53" s="15"/>
      <c r="J53" s="15"/>
      <c r="K53" s="15"/>
      <c r="L53" s="134"/>
      <c r="M53" s="139"/>
      <c r="N53" s="134"/>
      <c r="O53" s="15"/>
      <c r="P53" s="15"/>
      <c r="Q53" s="15"/>
      <c r="R53" s="134"/>
      <c r="S53" s="134"/>
      <c r="T53" s="15"/>
      <c r="U53" s="15"/>
      <c r="V53" s="15"/>
      <c r="W53" s="15"/>
      <c r="X53" s="15"/>
      <c r="Y53" s="15"/>
    </row>
    <row r="54" spans="1:25" s="66" customFormat="1" ht="11.25">
      <c r="A54" s="184" t="s">
        <v>761</v>
      </c>
      <c r="B54" s="180"/>
      <c r="C54" s="180"/>
      <c r="D54" s="180"/>
      <c r="E54" s="180"/>
      <c r="F54" s="180"/>
      <c r="G54" s="185"/>
      <c r="H54" s="186"/>
      <c r="I54" s="180"/>
      <c r="J54" s="180"/>
      <c r="K54" s="180"/>
      <c r="L54" s="186"/>
      <c r="M54" s="187"/>
      <c r="N54" s="186"/>
      <c r="O54" s="180"/>
      <c r="P54" s="180"/>
      <c r="Q54" s="180"/>
      <c r="R54" s="186"/>
      <c r="S54" s="186"/>
      <c r="T54" s="180"/>
      <c r="U54" s="180"/>
      <c r="V54" s="180"/>
      <c r="W54" s="180"/>
      <c r="X54" s="180"/>
      <c r="Y54" s="180"/>
    </row>
    <row r="55" spans="1:25" ht="12.75">
      <c r="A55" s="165">
        <v>1</v>
      </c>
      <c r="B55" s="162">
        <v>167</v>
      </c>
      <c r="C55" s="162" t="s">
        <v>556</v>
      </c>
      <c r="D55" s="162">
        <v>95</v>
      </c>
      <c r="E55" s="162" t="s">
        <v>727</v>
      </c>
      <c r="F55" s="162">
        <v>1982</v>
      </c>
      <c r="G55" s="163">
        <v>0.054178240740740735</v>
      </c>
      <c r="H55" s="162">
        <v>1</v>
      </c>
      <c r="I55" s="162" t="s">
        <v>773</v>
      </c>
      <c r="J55" s="162">
        <v>1988</v>
      </c>
      <c r="K55" s="163">
        <v>0.0509722222222222</v>
      </c>
      <c r="L55" s="164">
        <v>1</v>
      </c>
      <c r="M55" s="163">
        <v>0.10515046296296293</v>
      </c>
      <c r="N55" s="162">
        <v>1</v>
      </c>
      <c r="O55" s="162" t="s">
        <v>700</v>
      </c>
      <c r="P55" s="162">
        <v>1986</v>
      </c>
      <c r="Q55" s="163">
        <v>0.05559027777777781</v>
      </c>
      <c r="R55" s="162">
        <v>1</v>
      </c>
      <c r="S55" s="162">
        <v>1</v>
      </c>
      <c r="T55" s="163">
        <v>0.16074074074074074</v>
      </c>
      <c r="U55" s="162" t="s">
        <v>130</v>
      </c>
      <c r="V55" s="79">
        <v>2017</v>
      </c>
      <c r="W55" s="79">
        <v>31</v>
      </c>
      <c r="X55" s="79">
        <v>54</v>
      </c>
      <c r="Y55" s="79">
        <v>53.5</v>
      </c>
    </row>
    <row r="56" spans="1:40" ht="11.25">
      <c r="A56" s="150">
        <v>2</v>
      </c>
      <c r="B56" s="58">
        <v>147</v>
      </c>
      <c r="C56" s="79" t="s">
        <v>589</v>
      </c>
      <c r="D56" s="151">
        <v>94</v>
      </c>
      <c r="E56" s="58" t="s">
        <v>458</v>
      </c>
      <c r="F56" s="58">
        <v>1986</v>
      </c>
      <c r="G56" s="152">
        <v>0.05274305555555553</v>
      </c>
      <c r="H56" s="150">
        <v>1</v>
      </c>
      <c r="I56" s="58" t="s">
        <v>492</v>
      </c>
      <c r="J56" s="58">
        <v>1967</v>
      </c>
      <c r="K56" s="152">
        <v>0.056504629629629655</v>
      </c>
      <c r="L56" s="150">
        <v>1</v>
      </c>
      <c r="M56" s="152">
        <v>0.10924768518518518</v>
      </c>
      <c r="N56" s="150">
        <v>1</v>
      </c>
      <c r="O56" s="79" t="s">
        <v>522</v>
      </c>
      <c r="P56" s="58">
        <v>1986</v>
      </c>
      <c r="Q56" s="152">
        <v>0.057025462962963014</v>
      </c>
      <c r="R56" s="150">
        <v>2</v>
      </c>
      <c r="S56" s="150">
        <v>1</v>
      </c>
      <c r="T56" s="152">
        <v>0.1662731481481482</v>
      </c>
      <c r="U56" s="62" t="s">
        <v>130</v>
      </c>
      <c r="V56" s="151">
        <v>2011</v>
      </c>
      <c r="W56" s="151">
        <v>25</v>
      </c>
      <c r="X56" s="151">
        <v>54</v>
      </c>
      <c r="Y56" s="151"/>
      <c r="Z56" s="64"/>
      <c r="AA56" s="64"/>
      <c r="AB56" s="64"/>
      <c r="AC56" s="64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</row>
    <row r="57" spans="1:40" ht="12.75">
      <c r="A57" s="165">
        <v>3</v>
      </c>
      <c r="B57" s="148">
        <v>156</v>
      </c>
      <c r="C57" s="148" t="s">
        <v>697</v>
      </c>
      <c r="D57" s="148">
        <v>108</v>
      </c>
      <c r="E57" s="148" t="s">
        <v>698</v>
      </c>
      <c r="F57" s="148">
        <v>1964</v>
      </c>
      <c r="G57" s="149">
        <v>0.05644675925925924</v>
      </c>
      <c r="H57" s="148">
        <v>2</v>
      </c>
      <c r="I57" s="148" t="s">
        <v>699</v>
      </c>
      <c r="J57" s="148">
        <v>1987</v>
      </c>
      <c r="K57" s="149">
        <v>0.06115740740740744</v>
      </c>
      <c r="L57" s="148">
        <v>3</v>
      </c>
      <c r="M57" s="149">
        <v>0.11760416666666668</v>
      </c>
      <c r="N57" s="148">
        <v>2</v>
      </c>
      <c r="O57" s="148" t="s">
        <v>700</v>
      </c>
      <c r="P57" s="148">
        <v>1986</v>
      </c>
      <c r="Q57" s="149">
        <v>0.049618055555555596</v>
      </c>
      <c r="R57" s="148">
        <v>1</v>
      </c>
      <c r="S57" s="148">
        <v>1</v>
      </c>
      <c r="T57" s="149">
        <v>0.16722222222222227</v>
      </c>
      <c r="U57" s="148" t="s">
        <v>130</v>
      </c>
      <c r="V57" s="79">
        <v>2015</v>
      </c>
      <c r="W57" s="79">
        <v>29</v>
      </c>
      <c r="X57" s="79">
        <v>54</v>
      </c>
      <c r="Y57" s="79">
        <v>53.5</v>
      </c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</row>
    <row r="58" spans="1:25" ht="11.25">
      <c r="A58" s="150">
        <v>4</v>
      </c>
      <c r="B58" s="10">
        <v>63</v>
      </c>
      <c r="C58" s="10" t="s">
        <v>115</v>
      </c>
      <c r="D58" s="5">
        <f>(3*92)-F58-J58-P58</f>
        <v>91</v>
      </c>
      <c r="E58" s="5" t="s">
        <v>39</v>
      </c>
      <c r="F58" s="5">
        <v>54</v>
      </c>
      <c r="G58" s="117">
        <v>0.058194444444444444</v>
      </c>
      <c r="H58" s="10">
        <v>14</v>
      </c>
      <c r="I58" s="5" t="s">
        <v>106</v>
      </c>
      <c r="J58" s="5">
        <v>62</v>
      </c>
      <c r="K58" s="117">
        <v>0.05334490740740741</v>
      </c>
      <c r="L58" s="5">
        <v>4</v>
      </c>
      <c r="M58" s="117">
        <f>K58+G58</f>
        <v>0.11153935185185185</v>
      </c>
      <c r="N58" s="10">
        <v>7</v>
      </c>
      <c r="O58" s="5" t="s">
        <v>12</v>
      </c>
      <c r="P58" s="10">
        <v>69</v>
      </c>
      <c r="Q58" s="117">
        <v>0.058402777777777776</v>
      </c>
      <c r="R58" s="10">
        <v>6</v>
      </c>
      <c r="S58" s="10">
        <v>6</v>
      </c>
      <c r="T58" s="117">
        <f>Q58+M58</f>
        <v>0.16994212962962962</v>
      </c>
      <c r="U58" s="79" t="s">
        <v>40</v>
      </c>
      <c r="V58" s="79">
        <v>1992</v>
      </c>
      <c r="W58" s="79">
        <v>6</v>
      </c>
      <c r="X58" s="79">
        <v>54</v>
      </c>
      <c r="Y58" s="79"/>
    </row>
    <row r="59" spans="1:40" ht="12.75">
      <c r="A59" s="165">
        <v>5</v>
      </c>
      <c r="B59" s="58">
        <v>155</v>
      </c>
      <c r="C59" s="58" t="s">
        <v>631</v>
      </c>
      <c r="D59" s="151">
        <v>76</v>
      </c>
      <c r="E59" s="58" t="s">
        <v>544</v>
      </c>
      <c r="F59" s="58">
        <v>1993</v>
      </c>
      <c r="G59" s="152">
        <v>0.0569675925925926</v>
      </c>
      <c r="H59" s="150">
        <v>8</v>
      </c>
      <c r="I59" s="58" t="s">
        <v>507</v>
      </c>
      <c r="J59" s="58">
        <v>1990</v>
      </c>
      <c r="K59" s="152">
        <v>0.05517361111111113</v>
      </c>
      <c r="L59" s="150">
        <v>2</v>
      </c>
      <c r="M59" s="152">
        <v>0.11214120370370373</v>
      </c>
      <c r="N59" s="150">
        <v>4</v>
      </c>
      <c r="O59" s="58" t="s">
        <v>663</v>
      </c>
      <c r="P59" s="58">
        <v>1983</v>
      </c>
      <c r="Q59" s="152">
        <v>0.05899305555555556</v>
      </c>
      <c r="R59" s="150">
        <v>4</v>
      </c>
      <c r="S59" s="150">
        <v>3</v>
      </c>
      <c r="T59" s="152">
        <v>0.1711342592592593</v>
      </c>
      <c r="U59" s="62" t="s">
        <v>130</v>
      </c>
      <c r="V59" s="79">
        <v>2014</v>
      </c>
      <c r="W59" s="79">
        <v>28</v>
      </c>
      <c r="X59" s="79">
        <v>54</v>
      </c>
      <c r="Y59" s="151">
        <v>53.8</v>
      </c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</row>
    <row r="60" spans="1:25" ht="11.25">
      <c r="A60" s="150">
        <v>6</v>
      </c>
      <c r="B60" s="10">
        <v>2</v>
      </c>
      <c r="C60" s="5" t="s">
        <v>160</v>
      </c>
      <c r="D60" s="5">
        <f>(3*94)-(F60+J60+P60)</f>
        <v>97</v>
      </c>
      <c r="E60" s="5" t="s">
        <v>39</v>
      </c>
      <c r="F60" s="5">
        <v>54</v>
      </c>
      <c r="G60" s="117">
        <v>0.05824074074074074</v>
      </c>
      <c r="H60" s="10">
        <v>12</v>
      </c>
      <c r="I60" s="5" t="s">
        <v>106</v>
      </c>
      <c r="J60" s="5">
        <v>62</v>
      </c>
      <c r="K60" s="117">
        <v>0.05681712962962963</v>
      </c>
      <c r="L60" s="10">
        <v>7</v>
      </c>
      <c r="M60" s="117">
        <f>G60+K60</f>
        <v>0.11505787037037037</v>
      </c>
      <c r="N60" s="10">
        <v>7</v>
      </c>
      <c r="O60" s="5" t="s">
        <v>12</v>
      </c>
      <c r="P60" s="5">
        <v>69</v>
      </c>
      <c r="Q60" s="117">
        <v>0.0587962962962963</v>
      </c>
      <c r="R60" s="10">
        <v>4</v>
      </c>
      <c r="S60" s="10">
        <v>4</v>
      </c>
      <c r="T60" s="117">
        <f>Q60+M60</f>
        <v>0.17385416666666667</v>
      </c>
      <c r="U60" s="79" t="s">
        <v>40</v>
      </c>
      <c r="V60" s="79">
        <v>1994</v>
      </c>
      <c r="W60" s="79">
        <v>8</v>
      </c>
      <c r="X60" s="79">
        <v>54</v>
      </c>
      <c r="Y60" s="79"/>
    </row>
    <row r="61" spans="1:40" ht="12.75">
      <c r="A61" s="165">
        <v>7</v>
      </c>
      <c r="B61" s="148">
        <v>158</v>
      </c>
      <c r="C61" s="148" t="s">
        <v>736</v>
      </c>
      <c r="D61" s="148">
        <v>87</v>
      </c>
      <c r="E61" s="148" t="s">
        <v>699</v>
      </c>
      <c r="F61" s="148">
        <v>1987</v>
      </c>
      <c r="G61" s="149">
        <v>0.06768518518518518</v>
      </c>
      <c r="H61" s="148">
        <v>3</v>
      </c>
      <c r="I61" s="148" t="s">
        <v>737</v>
      </c>
      <c r="J61" s="148">
        <v>1988</v>
      </c>
      <c r="K61" s="149">
        <v>0.05153935185185177</v>
      </c>
      <c r="L61" s="148">
        <v>1</v>
      </c>
      <c r="M61" s="149">
        <v>0.11922453703703695</v>
      </c>
      <c r="N61" s="148">
        <v>1</v>
      </c>
      <c r="O61" s="148" t="s">
        <v>700</v>
      </c>
      <c r="P61" s="148">
        <v>1986</v>
      </c>
      <c r="Q61" s="149">
        <v>0.05549768518518522</v>
      </c>
      <c r="R61" s="148">
        <v>1</v>
      </c>
      <c r="S61" s="148">
        <v>1</v>
      </c>
      <c r="T61" s="149">
        <v>0.17472222222222217</v>
      </c>
      <c r="U61" s="148" t="s">
        <v>130</v>
      </c>
      <c r="V61" s="79">
        <v>2016</v>
      </c>
      <c r="W61" s="79">
        <v>30</v>
      </c>
      <c r="X61" s="79">
        <v>54</v>
      </c>
      <c r="Y61" s="79">
        <v>53.5</v>
      </c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</row>
    <row r="62" spans="1:25" ht="12.75">
      <c r="A62" s="150">
        <v>8</v>
      </c>
      <c r="B62" s="162">
        <v>180</v>
      </c>
      <c r="C62" s="162" t="s">
        <v>774</v>
      </c>
      <c r="D62" s="162">
        <v>134</v>
      </c>
      <c r="E62" s="162" t="s">
        <v>739</v>
      </c>
      <c r="F62" s="162">
        <v>1964</v>
      </c>
      <c r="G62" s="163">
        <v>0.056840277777777726</v>
      </c>
      <c r="H62" s="162">
        <v>2</v>
      </c>
      <c r="I62" s="162" t="s">
        <v>703</v>
      </c>
      <c r="J62" s="162">
        <v>1984</v>
      </c>
      <c r="K62" s="163">
        <v>0.05798611111111118</v>
      </c>
      <c r="L62" s="164">
        <v>2</v>
      </c>
      <c r="M62" s="163">
        <v>0.11482638888888891</v>
      </c>
      <c r="N62" s="162">
        <v>2</v>
      </c>
      <c r="O62" s="162" t="s">
        <v>12</v>
      </c>
      <c r="P62" s="162">
        <v>1969</v>
      </c>
      <c r="Q62" s="163">
        <v>0.06263888888888886</v>
      </c>
      <c r="R62" s="162">
        <v>2</v>
      </c>
      <c r="S62" s="162">
        <v>2</v>
      </c>
      <c r="T62" s="163">
        <v>0.17746527777777776</v>
      </c>
      <c r="U62" s="162" t="s">
        <v>149</v>
      </c>
      <c r="V62" s="79">
        <v>2017</v>
      </c>
      <c r="W62" s="79">
        <v>31</v>
      </c>
      <c r="X62" s="79">
        <v>54</v>
      </c>
      <c r="Y62" s="79">
        <v>53.5</v>
      </c>
    </row>
    <row r="63" spans="1:25" ht="12.75">
      <c r="A63" s="165">
        <v>9</v>
      </c>
      <c r="B63" s="10">
        <v>11</v>
      </c>
      <c r="C63" s="5" t="s">
        <v>62</v>
      </c>
      <c r="D63" s="5"/>
      <c r="E63" s="5" t="s">
        <v>4</v>
      </c>
      <c r="F63" s="5"/>
      <c r="G63" s="117">
        <v>0.05561342592592592</v>
      </c>
      <c r="H63" s="10">
        <v>12</v>
      </c>
      <c r="I63" s="5" t="s">
        <v>45</v>
      </c>
      <c r="J63" s="5"/>
      <c r="K63" s="117">
        <v>0.06181712962962963</v>
      </c>
      <c r="L63" s="5">
        <v>24</v>
      </c>
      <c r="M63" s="117">
        <f>K63+G63</f>
        <v>0.11743055555555555</v>
      </c>
      <c r="N63" s="10">
        <v>14</v>
      </c>
      <c r="O63" s="5" t="s">
        <v>46</v>
      </c>
      <c r="P63" s="5"/>
      <c r="Q63" s="117">
        <f>T63-M63</f>
        <v>0.061979166666666655</v>
      </c>
      <c r="R63" s="10">
        <v>12</v>
      </c>
      <c r="S63" s="10">
        <f>A63</f>
        <v>9</v>
      </c>
      <c r="T63" s="117">
        <v>0.1794097222222222</v>
      </c>
      <c r="U63" s="79" t="s">
        <v>40</v>
      </c>
      <c r="V63" s="79">
        <v>1989</v>
      </c>
      <c r="W63" s="79">
        <v>3</v>
      </c>
      <c r="X63" s="79">
        <v>54</v>
      </c>
      <c r="Y63" s="79"/>
    </row>
    <row r="64" spans="1:25" ht="11.25">
      <c r="A64" s="150">
        <v>10</v>
      </c>
      <c r="B64" s="10">
        <v>62</v>
      </c>
      <c r="C64" s="5" t="s">
        <v>116</v>
      </c>
      <c r="D64" s="5">
        <f>(3*92)-F64-J64-P64</f>
        <v>113</v>
      </c>
      <c r="E64" s="5" t="s">
        <v>45</v>
      </c>
      <c r="F64" s="5">
        <v>55</v>
      </c>
      <c r="G64" s="117">
        <v>0.06091435185185185</v>
      </c>
      <c r="H64" s="10">
        <v>15</v>
      </c>
      <c r="I64" s="5" t="s">
        <v>46</v>
      </c>
      <c r="J64" s="5">
        <v>58</v>
      </c>
      <c r="K64" s="117">
        <v>0.05628472222222222</v>
      </c>
      <c r="L64" s="5">
        <v>10</v>
      </c>
      <c r="M64" s="117">
        <f>K64+G64</f>
        <v>0.11719907407407407</v>
      </c>
      <c r="N64" s="10">
        <v>12</v>
      </c>
      <c r="O64" s="5" t="s">
        <v>4</v>
      </c>
      <c r="P64" s="10">
        <v>50</v>
      </c>
      <c r="Q64" s="117">
        <v>0.06302083333333333</v>
      </c>
      <c r="R64" s="10">
        <v>11</v>
      </c>
      <c r="S64" s="10">
        <v>14</v>
      </c>
      <c r="T64" s="117">
        <f>Q64+M64</f>
        <v>0.1802199074074074</v>
      </c>
      <c r="U64" s="79" t="s">
        <v>40</v>
      </c>
      <c r="V64" s="79">
        <v>1992</v>
      </c>
      <c r="W64" s="79">
        <v>6</v>
      </c>
      <c r="X64" s="79">
        <v>54</v>
      </c>
      <c r="Y64" s="79"/>
    </row>
    <row r="65" spans="1:25" ht="12.75">
      <c r="A65" s="165">
        <v>11</v>
      </c>
      <c r="B65" s="10">
        <v>9</v>
      </c>
      <c r="C65" s="5" t="s">
        <v>63</v>
      </c>
      <c r="D65" s="5"/>
      <c r="E65" s="5" t="s">
        <v>39</v>
      </c>
      <c r="F65" s="5"/>
      <c r="G65" s="117">
        <v>0.060277777777777784</v>
      </c>
      <c r="H65" s="10">
        <v>18</v>
      </c>
      <c r="I65" s="5" t="s">
        <v>16</v>
      </c>
      <c r="J65" s="5"/>
      <c r="K65" s="117">
        <v>0.055810185185185185</v>
      </c>
      <c r="L65" s="5">
        <v>11</v>
      </c>
      <c r="M65" s="117">
        <f>K65+G65</f>
        <v>0.11608796296296298</v>
      </c>
      <c r="N65" s="10">
        <v>13</v>
      </c>
      <c r="O65" s="5" t="s">
        <v>43</v>
      </c>
      <c r="P65" s="5"/>
      <c r="Q65" s="117">
        <f>T65-M65</f>
        <v>0.06564814814814812</v>
      </c>
      <c r="R65" s="10">
        <v>20</v>
      </c>
      <c r="S65" s="10">
        <f>A65</f>
        <v>11</v>
      </c>
      <c r="T65" s="117">
        <v>0.1817361111111111</v>
      </c>
      <c r="U65" s="79" t="s">
        <v>40</v>
      </c>
      <c r="V65" s="79">
        <v>1989</v>
      </c>
      <c r="W65" s="79">
        <v>3</v>
      </c>
      <c r="X65" s="79">
        <v>54</v>
      </c>
      <c r="Y65" s="79"/>
    </row>
    <row r="66" spans="1:40" ht="11.25">
      <c r="A66" s="150">
        <v>12</v>
      </c>
      <c r="B66" s="58">
        <v>145</v>
      </c>
      <c r="C66" s="79" t="s">
        <v>606</v>
      </c>
      <c r="D66" s="151">
        <v>113</v>
      </c>
      <c r="E66" s="79" t="s">
        <v>628</v>
      </c>
      <c r="F66" s="58">
        <v>1964</v>
      </c>
      <c r="G66" s="152">
        <v>0.05473379629629632</v>
      </c>
      <c r="H66" s="150">
        <v>3</v>
      </c>
      <c r="I66" s="58" t="s">
        <v>629</v>
      </c>
      <c r="J66" s="58">
        <v>1984</v>
      </c>
      <c r="K66" s="152">
        <v>0.05776620370370367</v>
      </c>
      <c r="L66" s="150">
        <v>4</v>
      </c>
      <c r="M66" s="152">
        <v>0.11249999999999999</v>
      </c>
      <c r="N66" s="150">
        <v>3</v>
      </c>
      <c r="O66" s="58" t="s">
        <v>630</v>
      </c>
      <c r="P66" s="58">
        <v>1978</v>
      </c>
      <c r="Q66" s="152">
        <v>0.07041666666666674</v>
      </c>
      <c r="R66" s="150">
        <v>11</v>
      </c>
      <c r="S66" s="150">
        <v>2</v>
      </c>
      <c r="T66" s="152">
        <v>0.18291666666666673</v>
      </c>
      <c r="U66" s="62" t="s">
        <v>130</v>
      </c>
      <c r="V66" s="79">
        <v>2013</v>
      </c>
      <c r="W66" s="79">
        <v>27</v>
      </c>
      <c r="X66" s="79">
        <v>54</v>
      </c>
      <c r="Y66" s="151">
        <v>53.8</v>
      </c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</row>
    <row r="67" spans="1:25" ht="12.75">
      <c r="A67" s="165">
        <v>13</v>
      </c>
      <c r="B67" s="10">
        <v>6</v>
      </c>
      <c r="C67" s="5" t="s">
        <v>44</v>
      </c>
      <c r="D67" s="5">
        <f>(3*88)-F67-J67-P67</f>
        <v>100</v>
      </c>
      <c r="E67" s="5" t="s">
        <v>45</v>
      </c>
      <c r="F67" s="5">
        <v>56</v>
      </c>
      <c r="G67" s="117">
        <v>0.06185185185185185</v>
      </c>
      <c r="H67" s="10">
        <v>14</v>
      </c>
      <c r="I67" s="5" t="s">
        <v>4</v>
      </c>
      <c r="J67" s="5">
        <v>50</v>
      </c>
      <c r="K67" s="117">
        <v>0.05664351851851852</v>
      </c>
      <c r="L67" s="10">
        <v>12</v>
      </c>
      <c r="M67" s="117">
        <f>K67+G67</f>
        <v>0.11849537037037036</v>
      </c>
      <c r="N67" s="10">
        <v>13</v>
      </c>
      <c r="O67" s="5" t="s">
        <v>46</v>
      </c>
      <c r="P67" s="5">
        <v>58</v>
      </c>
      <c r="Q67" s="117">
        <v>0.06616898148148148</v>
      </c>
      <c r="R67" s="10">
        <v>11</v>
      </c>
      <c r="S67" s="10">
        <v>11</v>
      </c>
      <c r="T67" s="117">
        <f>Q67+M67</f>
        <v>0.18466435185185184</v>
      </c>
      <c r="U67" s="79" t="s">
        <v>40</v>
      </c>
      <c r="V67" s="79">
        <v>1988</v>
      </c>
      <c r="W67" s="79">
        <v>2</v>
      </c>
      <c r="X67" s="79">
        <v>54</v>
      </c>
      <c r="Y67" s="79"/>
    </row>
    <row r="68" spans="1:25" ht="11.25">
      <c r="A68" s="150">
        <v>14</v>
      </c>
      <c r="B68" s="10">
        <v>11</v>
      </c>
      <c r="C68" s="5" t="s">
        <v>1</v>
      </c>
      <c r="D68" s="5"/>
      <c r="E68" s="5" t="s">
        <v>2</v>
      </c>
      <c r="F68" s="5"/>
      <c r="G68" s="117">
        <v>0.0587962962962963</v>
      </c>
      <c r="H68" s="10">
        <v>12</v>
      </c>
      <c r="I68" s="5" t="s">
        <v>3</v>
      </c>
      <c r="J68" s="5"/>
      <c r="K68" s="117">
        <v>0.06488425925925927</v>
      </c>
      <c r="L68" s="10">
        <v>8</v>
      </c>
      <c r="M68" s="117">
        <f>K68+G68</f>
        <v>0.12368055555555557</v>
      </c>
      <c r="N68" s="10">
        <v>6</v>
      </c>
      <c r="O68" s="5" t="s">
        <v>4</v>
      </c>
      <c r="P68" s="5"/>
      <c r="Q68" s="117">
        <v>0.06114583333333334</v>
      </c>
      <c r="R68" s="10">
        <v>6</v>
      </c>
      <c r="S68" s="10">
        <v>6</v>
      </c>
      <c r="T68" s="117">
        <f>Q68+M68</f>
        <v>0.18482638888888892</v>
      </c>
      <c r="U68" s="79" t="s">
        <v>40</v>
      </c>
      <c r="V68" s="79">
        <v>1987</v>
      </c>
      <c r="W68" s="79">
        <v>1</v>
      </c>
      <c r="X68" s="79">
        <v>54</v>
      </c>
      <c r="Y68" s="79"/>
    </row>
    <row r="69" spans="1:25" ht="12.75">
      <c r="A69" s="165">
        <v>15</v>
      </c>
      <c r="B69" s="10">
        <v>4</v>
      </c>
      <c r="C69" s="5" t="s">
        <v>5</v>
      </c>
      <c r="D69" s="5"/>
      <c r="E69" s="5" t="s">
        <v>6</v>
      </c>
      <c r="F69" s="5"/>
      <c r="G69" s="117">
        <v>0.06145833333333334</v>
      </c>
      <c r="H69" s="10">
        <v>14</v>
      </c>
      <c r="I69" s="5" t="s">
        <v>7</v>
      </c>
      <c r="J69" s="5"/>
      <c r="K69" s="117">
        <v>0.060069444444444446</v>
      </c>
      <c r="L69" s="10">
        <v>2</v>
      </c>
      <c r="M69" s="117">
        <f>K69+G69</f>
        <v>0.12152777777777779</v>
      </c>
      <c r="N69" s="10">
        <v>5</v>
      </c>
      <c r="O69" s="5" t="s">
        <v>8</v>
      </c>
      <c r="P69" s="5"/>
      <c r="Q69" s="117">
        <v>0.06400462962962962</v>
      </c>
      <c r="R69" s="10">
        <v>11</v>
      </c>
      <c r="S69" s="10">
        <v>7</v>
      </c>
      <c r="T69" s="117">
        <f>Q69+M69</f>
        <v>0.1855324074074074</v>
      </c>
      <c r="U69" s="79" t="s">
        <v>40</v>
      </c>
      <c r="V69" s="79">
        <v>1987</v>
      </c>
      <c r="W69" s="79">
        <v>1</v>
      </c>
      <c r="X69" s="79">
        <v>54</v>
      </c>
      <c r="Y69" s="79"/>
    </row>
    <row r="70" spans="1:25" ht="11.25">
      <c r="A70" s="150">
        <v>16</v>
      </c>
      <c r="B70" s="135">
        <v>113</v>
      </c>
      <c r="C70" s="135" t="s">
        <v>351</v>
      </c>
      <c r="D70" s="135">
        <v>126</v>
      </c>
      <c r="E70" s="135" t="s">
        <v>352</v>
      </c>
      <c r="F70" s="135">
        <v>1954</v>
      </c>
      <c r="G70" s="141">
        <v>0.060393518518518485</v>
      </c>
      <c r="H70" s="140">
        <v>6</v>
      </c>
      <c r="I70" s="135" t="s">
        <v>353</v>
      </c>
      <c r="J70" s="135">
        <v>1948</v>
      </c>
      <c r="K70" s="141">
        <v>0.05922453703703706</v>
      </c>
      <c r="L70" s="140">
        <v>3</v>
      </c>
      <c r="M70" s="137">
        <f>K70+G70</f>
        <v>0.11961805555555555</v>
      </c>
      <c r="N70" s="140">
        <v>4</v>
      </c>
      <c r="O70" s="135" t="s">
        <v>354</v>
      </c>
      <c r="P70" s="135">
        <v>1969</v>
      </c>
      <c r="Q70" s="141">
        <v>0.06605324074074076</v>
      </c>
      <c r="R70" s="140">
        <v>5</v>
      </c>
      <c r="S70" s="140">
        <v>4</v>
      </c>
      <c r="T70" s="141">
        <v>0.1856712962962963</v>
      </c>
      <c r="U70" s="79" t="s">
        <v>41</v>
      </c>
      <c r="V70" s="79">
        <v>1999</v>
      </c>
      <c r="W70" s="79">
        <v>13</v>
      </c>
      <c r="X70" s="79">
        <v>54</v>
      </c>
      <c r="Y70" s="79"/>
    </row>
    <row r="71" spans="1:40" ht="12.75">
      <c r="A71" s="165">
        <v>17</v>
      </c>
      <c r="B71" s="148">
        <v>18</v>
      </c>
      <c r="C71" s="148" t="s">
        <v>726</v>
      </c>
      <c r="D71" s="148">
        <v>33</v>
      </c>
      <c r="E71" s="148" t="s">
        <v>727</v>
      </c>
      <c r="F71" s="148">
        <v>1982</v>
      </c>
      <c r="G71" s="149">
        <v>0.056701388888888926</v>
      </c>
      <c r="H71" s="148">
        <v>1</v>
      </c>
      <c r="I71" s="148"/>
      <c r="J71" s="148"/>
      <c r="K71" s="149">
        <v>0.06116898148148142</v>
      </c>
      <c r="L71" s="148">
        <v>1</v>
      </c>
      <c r="M71" s="149">
        <v>0.11787037037037035</v>
      </c>
      <c r="N71" s="148">
        <v>1</v>
      </c>
      <c r="O71" s="148"/>
      <c r="P71" s="148"/>
      <c r="Q71" s="149">
        <v>0.06783564814814819</v>
      </c>
      <c r="R71" s="148">
        <v>1</v>
      </c>
      <c r="S71" s="148">
        <v>1</v>
      </c>
      <c r="T71" s="149">
        <v>0.18570601851851853</v>
      </c>
      <c r="U71" s="148" t="s">
        <v>61</v>
      </c>
      <c r="V71" s="79">
        <v>2015</v>
      </c>
      <c r="W71" s="79">
        <v>29</v>
      </c>
      <c r="X71" s="79">
        <v>54</v>
      </c>
      <c r="Y71" s="79">
        <v>53.5</v>
      </c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</row>
    <row r="72" spans="1:25" ht="11.25">
      <c r="A72" s="150">
        <v>18</v>
      </c>
      <c r="B72" s="135">
        <v>110</v>
      </c>
      <c r="C72" s="135" t="s">
        <v>393</v>
      </c>
      <c r="D72" s="135">
        <v>113</v>
      </c>
      <c r="E72" s="135" t="s">
        <v>352</v>
      </c>
      <c r="F72" s="135">
        <v>1954</v>
      </c>
      <c r="G72" s="141">
        <v>0.05864583333333334</v>
      </c>
      <c r="H72" s="140">
        <v>5</v>
      </c>
      <c r="I72" s="135" t="s">
        <v>394</v>
      </c>
      <c r="J72" s="135">
        <v>1967</v>
      </c>
      <c r="K72" s="141">
        <v>0.06049768518518517</v>
      </c>
      <c r="L72" s="141"/>
      <c r="M72" s="137">
        <f>K72+G72</f>
        <v>0.11914351851851851</v>
      </c>
      <c r="N72" s="140">
        <v>6</v>
      </c>
      <c r="O72" s="135" t="s">
        <v>354</v>
      </c>
      <c r="P72" s="135">
        <v>1969</v>
      </c>
      <c r="Q72" s="156">
        <v>0.0665856481481481</v>
      </c>
      <c r="R72" s="140">
        <v>8</v>
      </c>
      <c r="S72" s="140">
        <v>6</v>
      </c>
      <c r="T72" s="141">
        <v>0.1857291666666666</v>
      </c>
      <c r="U72" s="58" t="s">
        <v>40</v>
      </c>
      <c r="V72" s="79">
        <v>2001</v>
      </c>
      <c r="W72" s="79">
        <v>15</v>
      </c>
      <c r="X72" s="79">
        <v>54</v>
      </c>
      <c r="Y72" s="79"/>
    </row>
    <row r="73" spans="1:40" ht="12.75">
      <c r="A73" s="165">
        <v>19</v>
      </c>
      <c r="B73" s="153">
        <v>145</v>
      </c>
      <c r="C73" s="58" t="s">
        <v>397</v>
      </c>
      <c r="D73" s="151">
        <v>49</v>
      </c>
      <c r="E73" s="79" t="s">
        <v>628</v>
      </c>
      <c r="F73" s="58">
        <v>1964</v>
      </c>
      <c r="G73" s="152">
        <v>0.05473379629629632</v>
      </c>
      <c r="H73" s="150">
        <v>1</v>
      </c>
      <c r="I73" s="151" t="s">
        <v>606</v>
      </c>
      <c r="J73" s="135"/>
      <c r="K73" s="152">
        <v>0.06287037037037035</v>
      </c>
      <c r="L73" s="150">
        <v>3</v>
      </c>
      <c r="M73" s="152">
        <v>0.11760416666666668</v>
      </c>
      <c r="N73" s="150">
        <v>2</v>
      </c>
      <c r="O73" s="135"/>
      <c r="P73" s="135"/>
      <c r="Q73" s="152">
        <v>0.06824074074074077</v>
      </c>
      <c r="R73" s="150">
        <v>1</v>
      </c>
      <c r="S73" s="150">
        <v>1</v>
      </c>
      <c r="T73" s="152">
        <v>0.18584490740740744</v>
      </c>
      <c r="U73" s="62" t="s">
        <v>421</v>
      </c>
      <c r="V73" s="79">
        <v>2013</v>
      </c>
      <c r="W73" s="79">
        <v>27</v>
      </c>
      <c r="X73" s="79">
        <v>54</v>
      </c>
      <c r="Y73" s="151">
        <v>53.8</v>
      </c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</row>
    <row r="74" spans="1:25" ht="11.25">
      <c r="A74" s="150">
        <v>20</v>
      </c>
      <c r="B74" s="10">
        <v>12</v>
      </c>
      <c r="C74" s="5" t="s">
        <v>47</v>
      </c>
      <c r="D74" s="5"/>
      <c r="E74" s="5" t="s">
        <v>64</v>
      </c>
      <c r="F74" s="5"/>
      <c r="G74" s="117">
        <v>0.06446759259259259</v>
      </c>
      <c r="H74" s="10">
        <v>25</v>
      </c>
      <c r="I74" s="5" t="s">
        <v>7</v>
      </c>
      <c r="J74" s="5"/>
      <c r="K74" s="137">
        <v>0.05799768518518519</v>
      </c>
      <c r="L74" s="5">
        <v>16</v>
      </c>
      <c r="M74" s="117">
        <f>K74+G74</f>
        <v>0.12246527777777777</v>
      </c>
      <c r="N74" s="10">
        <v>21</v>
      </c>
      <c r="O74" s="5" t="s">
        <v>65</v>
      </c>
      <c r="P74" s="5"/>
      <c r="Q74" s="117">
        <f>T74-M74</f>
        <v>0.06383101851851852</v>
      </c>
      <c r="R74" s="10">
        <v>16</v>
      </c>
      <c r="S74" s="10">
        <f>A74</f>
        <v>20</v>
      </c>
      <c r="T74" s="117">
        <v>0.1862962962962963</v>
      </c>
      <c r="U74" s="79" t="s">
        <v>40</v>
      </c>
      <c r="V74" s="79">
        <v>1989</v>
      </c>
      <c r="W74" s="79">
        <v>3</v>
      </c>
      <c r="X74" s="79">
        <v>54</v>
      </c>
      <c r="Y74" s="79"/>
    </row>
    <row r="75" spans="1:40" ht="12.75">
      <c r="A75" s="165">
        <v>21</v>
      </c>
      <c r="B75" s="58">
        <v>166</v>
      </c>
      <c r="C75" s="58" t="s">
        <v>664</v>
      </c>
      <c r="D75" s="151">
        <v>84</v>
      </c>
      <c r="E75" s="58" t="s">
        <v>481</v>
      </c>
      <c r="F75" s="58">
        <v>1983</v>
      </c>
      <c r="G75" s="152">
        <v>0.06988425925925923</v>
      </c>
      <c r="H75" s="150">
        <v>20</v>
      </c>
      <c r="I75" s="58" t="s">
        <v>591</v>
      </c>
      <c r="J75" s="58">
        <v>1988</v>
      </c>
      <c r="K75" s="152">
        <v>0.05443287037037042</v>
      </c>
      <c r="L75" s="150">
        <v>1</v>
      </c>
      <c r="M75" s="152">
        <v>0.12431712962962965</v>
      </c>
      <c r="N75" s="150">
        <v>11</v>
      </c>
      <c r="O75" s="58" t="s">
        <v>480</v>
      </c>
      <c r="P75" s="58">
        <v>1987</v>
      </c>
      <c r="Q75" s="152">
        <v>0.06304398148148144</v>
      </c>
      <c r="R75" s="150">
        <v>7</v>
      </c>
      <c r="S75" s="150">
        <v>7</v>
      </c>
      <c r="T75" s="152">
        <v>0.1873611111111111</v>
      </c>
      <c r="U75" s="62" t="s">
        <v>130</v>
      </c>
      <c r="V75" s="79">
        <v>2014</v>
      </c>
      <c r="W75" s="79">
        <v>28</v>
      </c>
      <c r="X75" s="79">
        <v>54</v>
      </c>
      <c r="Y75" s="151">
        <v>53.8</v>
      </c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1:25" ht="11.25">
      <c r="A76" s="150">
        <v>22</v>
      </c>
      <c r="B76" s="10">
        <v>10</v>
      </c>
      <c r="C76" s="5" t="s">
        <v>9</v>
      </c>
      <c r="D76" s="5"/>
      <c r="E76" s="5" t="s">
        <v>10</v>
      </c>
      <c r="F76" s="5"/>
      <c r="G76" s="117">
        <v>0.06556712962962963</v>
      </c>
      <c r="H76" s="10">
        <v>17</v>
      </c>
      <c r="I76" s="5" t="s">
        <v>11</v>
      </c>
      <c r="J76" s="5"/>
      <c r="K76" s="117">
        <v>0.06461805555555555</v>
      </c>
      <c r="L76" s="10">
        <v>7</v>
      </c>
      <c r="M76" s="117">
        <f>K76+G76</f>
        <v>0.13018518518518518</v>
      </c>
      <c r="N76" s="10">
        <v>12</v>
      </c>
      <c r="O76" s="5" t="s">
        <v>12</v>
      </c>
      <c r="P76" s="5"/>
      <c r="Q76" s="117">
        <v>0.05736111111111111</v>
      </c>
      <c r="R76" s="10">
        <v>3</v>
      </c>
      <c r="S76" s="10">
        <v>8</v>
      </c>
      <c r="T76" s="117">
        <f>Q76+M76</f>
        <v>0.1875462962962963</v>
      </c>
      <c r="U76" s="79" t="s">
        <v>40</v>
      </c>
      <c r="V76" s="79">
        <v>1987</v>
      </c>
      <c r="W76" s="79">
        <v>1</v>
      </c>
      <c r="X76" s="79">
        <v>54</v>
      </c>
      <c r="Y76" s="79"/>
    </row>
    <row r="77" spans="1:40" ht="12.75">
      <c r="A77" s="165">
        <v>23</v>
      </c>
      <c r="B77" s="148">
        <v>160</v>
      </c>
      <c r="C77" s="148" t="s">
        <v>701</v>
      </c>
      <c r="D77" s="148">
        <v>103</v>
      </c>
      <c r="E77" s="148" t="s">
        <v>702</v>
      </c>
      <c r="F77" s="148">
        <v>1972</v>
      </c>
      <c r="G77" s="149">
        <v>0.06192129629629628</v>
      </c>
      <c r="H77" s="148">
        <v>3</v>
      </c>
      <c r="I77" s="148" t="s">
        <v>703</v>
      </c>
      <c r="J77" s="148">
        <v>1984</v>
      </c>
      <c r="K77" s="149">
        <v>0.05809027777777781</v>
      </c>
      <c r="L77" s="148">
        <v>2</v>
      </c>
      <c r="M77" s="149">
        <v>0.12001157407407409</v>
      </c>
      <c r="N77" s="148">
        <v>3</v>
      </c>
      <c r="O77" s="148" t="s">
        <v>704</v>
      </c>
      <c r="P77" s="148">
        <v>1986</v>
      </c>
      <c r="Q77" s="149">
        <v>0.06797453703703699</v>
      </c>
      <c r="R77" s="148">
        <v>3</v>
      </c>
      <c r="S77" s="148">
        <v>3</v>
      </c>
      <c r="T77" s="149">
        <v>0.18798611111111108</v>
      </c>
      <c r="U77" s="148" t="s">
        <v>130</v>
      </c>
      <c r="V77" s="79">
        <v>2015</v>
      </c>
      <c r="W77" s="79">
        <v>29</v>
      </c>
      <c r="X77" s="79">
        <v>54</v>
      </c>
      <c r="Y77" s="79">
        <v>53.5</v>
      </c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</row>
    <row r="78" spans="1:25" ht="11.25">
      <c r="A78" s="150">
        <v>24</v>
      </c>
      <c r="B78" s="10">
        <v>16</v>
      </c>
      <c r="C78" s="5" t="s">
        <v>47</v>
      </c>
      <c r="D78" s="5">
        <f>(3*88)-F78-J78-P78</f>
        <v>77</v>
      </c>
      <c r="E78" s="5" t="s">
        <v>48</v>
      </c>
      <c r="F78" s="5">
        <v>63</v>
      </c>
      <c r="G78" s="117">
        <v>0.06405092592592593</v>
      </c>
      <c r="H78" s="10">
        <v>16</v>
      </c>
      <c r="I78" s="5" t="s">
        <v>7</v>
      </c>
      <c r="J78" s="5">
        <v>61</v>
      </c>
      <c r="K78" s="117">
        <v>0.05922453703703704</v>
      </c>
      <c r="L78" s="10">
        <v>14</v>
      </c>
      <c r="M78" s="117">
        <f>K78+G78</f>
        <v>0.12327546296296296</v>
      </c>
      <c r="N78" s="10">
        <v>14</v>
      </c>
      <c r="O78" s="5" t="s">
        <v>49</v>
      </c>
      <c r="P78" s="5">
        <v>63</v>
      </c>
      <c r="Q78" s="117">
        <v>0.06515046296296297</v>
      </c>
      <c r="R78" s="10">
        <v>10</v>
      </c>
      <c r="S78" s="10">
        <v>12</v>
      </c>
      <c r="T78" s="117">
        <f>Q78+M78</f>
        <v>0.18842592592592594</v>
      </c>
      <c r="U78" s="79" t="s">
        <v>40</v>
      </c>
      <c r="V78" s="79">
        <v>1988</v>
      </c>
      <c r="W78" s="79">
        <v>2</v>
      </c>
      <c r="X78" s="79">
        <v>54</v>
      </c>
      <c r="Y78" s="79"/>
    </row>
    <row r="79" spans="1:25" ht="12.75">
      <c r="A79" s="165">
        <v>25</v>
      </c>
      <c r="B79" s="10">
        <v>108</v>
      </c>
      <c r="C79" s="5" t="s">
        <v>202</v>
      </c>
      <c r="D79" s="10">
        <v>98</v>
      </c>
      <c r="E79" s="5" t="s">
        <v>39</v>
      </c>
      <c r="F79" s="10">
        <v>54</v>
      </c>
      <c r="G79" s="108">
        <v>0.05917824074074074</v>
      </c>
      <c r="H79" s="10">
        <v>7</v>
      </c>
      <c r="I79" s="5" t="s">
        <v>117</v>
      </c>
      <c r="J79" s="10">
        <v>67</v>
      </c>
      <c r="K79" s="108">
        <v>0.05975694444444444</v>
      </c>
      <c r="L79" s="10">
        <v>8</v>
      </c>
      <c r="M79" s="117">
        <v>0.11893518518518517</v>
      </c>
      <c r="N79" s="10">
        <v>7</v>
      </c>
      <c r="O79" s="5" t="s">
        <v>12</v>
      </c>
      <c r="P79" s="10">
        <v>69</v>
      </c>
      <c r="Q79" s="108" t="s">
        <v>203</v>
      </c>
      <c r="R79" s="10">
        <v>13</v>
      </c>
      <c r="S79" s="10">
        <v>8</v>
      </c>
      <c r="T79" s="108" t="s">
        <v>204</v>
      </c>
      <c r="U79" s="79" t="s">
        <v>130</v>
      </c>
      <c r="V79" s="79">
        <v>1996</v>
      </c>
      <c r="W79" s="79">
        <v>10</v>
      </c>
      <c r="X79" s="79">
        <v>54</v>
      </c>
      <c r="Y79" s="79"/>
    </row>
    <row r="80" spans="1:25" ht="11.25">
      <c r="A80" s="150">
        <v>26</v>
      </c>
      <c r="B80" s="79">
        <v>1126</v>
      </c>
      <c r="C80" s="79" t="s">
        <v>756</v>
      </c>
      <c r="D80" s="79">
        <v>123</v>
      </c>
      <c r="E80" s="79" t="s">
        <v>39</v>
      </c>
      <c r="F80" s="79">
        <v>54</v>
      </c>
      <c r="G80" s="154">
        <v>0.06142361111111111</v>
      </c>
      <c r="H80" s="10">
        <v>6</v>
      </c>
      <c r="I80" s="79" t="s">
        <v>18</v>
      </c>
      <c r="J80" s="79">
        <v>48</v>
      </c>
      <c r="K80" s="154">
        <v>0.060671296296296306</v>
      </c>
      <c r="L80" s="10">
        <v>4</v>
      </c>
      <c r="M80" s="137">
        <f>G80+K80</f>
        <v>0.12209490740740742</v>
      </c>
      <c r="N80" s="10">
        <v>5</v>
      </c>
      <c r="O80" s="79" t="s">
        <v>12</v>
      </c>
      <c r="P80" s="79">
        <v>69</v>
      </c>
      <c r="Q80" s="141">
        <v>0.0665625</v>
      </c>
      <c r="R80" s="10">
        <v>6</v>
      </c>
      <c r="S80" s="10">
        <v>5</v>
      </c>
      <c r="T80" s="137">
        <v>0.18865740740740744</v>
      </c>
      <c r="U80" s="137" t="s">
        <v>308</v>
      </c>
      <c r="V80" s="79">
        <v>1998</v>
      </c>
      <c r="W80" s="79">
        <v>12</v>
      </c>
      <c r="X80" s="79">
        <v>54</v>
      </c>
      <c r="Y80" s="79"/>
    </row>
    <row r="81" spans="1:40" ht="12.75">
      <c r="A81" s="165">
        <v>27</v>
      </c>
      <c r="B81" s="58">
        <v>151</v>
      </c>
      <c r="C81" s="58" t="s">
        <v>622</v>
      </c>
      <c r="D81" s="151">
        <v>75</v>
      </c>
      <c r="E81" s="58" t="s">
        <v>665</v>
      </c>
      <c r="F81" s="58">
        <v>1986</v>
      </c>
      <c r="G81" s="152">
        <v>0.05934027777777778</v>
      </c>
      <c r="H81" s="150">
        <v>9</v>
      </c>
      <c r="I81" s="58" t="s">
        <v>666</v>
      </c>
      <c r="J81" s="58">
        <v>1993</v>
      </c>
      <c r="K81" s="152">
        <v>0.06131944444444448</v>
      </c>
      <c r="L81" s="150">
        <v>9</v>
      </c>
      <c r="M81" s="152">
        <v>0.12065972222222227</v>
      </c>
      <c r="N81" s="150">
        <v>10</v>
      </c>
      <c r="O81" s="58" t="s">
        <v>667</v>
      </c>
      <c r="P81" s="58">
        <v>1988</v>
      </c>
      <c r="Q81" s="152">
        <v>0.06818287037037035</v>
      </c>
      <c r="R81" s="150">
        <v>8</v>
      </c>
      <c r="S81" s="150">
        <v>8</v>
      </c>
      <c r="T81" s="152">
        <v>0.18884259259259262</v>
      </c>
      <c r="U81" s="62" t="s">
        <v>130</v>
      </c>
      <c r="V81" s="79">
        <v>2014</v>
      </c>
      <c r="W81" s="79">
        <v>28</v>
      </c>
      <c r="X81" s="79">
        <v>54</v>
      </c>
      <c r="Y81" s="151">
        <v>53.8</v>
      </c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</row>
    <row r="82" spans="1:40" ht="11.25">
      <c r="A82" s="150">
        <v>28</v>
      </c>
      <c r="B82" s="58">
        <v>157</v>
      </c>
      <c r="C82" s="79" t="s">
        <v>590</v>
      </c>
      <c r="D82" s="151">
        <v>73</v>
      </c>
      <c r="E82" s="58" t="s">
        <v>481</v>
      </c>
      <c r="F82" s="58">
        <v>1983</v>
      </c>
      <c r="G82" s="152">
        <v>0.06452546296296297</v>
      </c>
      <c r="H82" s="150">
        <v>9</v>
      </c>
      <c r="I82" s="58" t="s">
        <v>591</v>
      </c>
      <c r="J82" s="58">
        <v>1988</v>
      </c>
      <c r="K82" s="152">
        <v>0.05937500000000001</v>
      </c>
      <c r="L82" s="150">
        <v>4</v>
      </c>
      <c r="M82" s="152">
        <v>0.12390046296296298</v>
      </c>
      <c r="N82" s="150">
        <v>6</v>
      </c>
      <c r="O82" s="79" t="s">
        <v>563</v>
      </c>
      <c r="P82" s="58">
        <v>1989</v>
      </c>
      <c r="Q82" s="152">
        <v>0.06555555555555548</v>
      </c>
      <c r="R82" s="150">
        <v>5</v>
      </c>
      <c r="S82" s="150">
        <v>5</v>
      </c>
      <c r="T82" s="152">
        <v>0.18945601851851845</v>
      </c>
      <c r="U82" s="62" t="s">
        <v>130</v>
      </c>
      <c r="V82" s="151">
        <v>2011</v>
      </c>
      <c r="W82" s="151">
        <v>25</v>
      </c>
      <c r="X82" s="151">
        <v>54</v>
      </c>
      <c r="Y82" s="151"/>
      <c r="Z82" s="64"/>
      <c r="AA82" s="64"/>
      <c r="AB82" s="64"/>
      <c r="AC82" s="64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</row>
    <row r="83" spans="1:25" ht="12.75">
      <c r="A83" s="165">
        <v>29</v>
      </c>
      <c r="B83" s="10">
        <v>17</v>
      </c>
      <c r="C83" s="5" t="s">
        <v>162</v>
      </c>
      <c r="D83" s="5">
        <f>(3*94)-(F83+J83+P83)</f>
        <v>95</v>
      </c>
      <c r="E83" s="5" t="s">
        <v>16</v>
      </c>
      <c r="F83" s="5">
        <v>58</v>
      </c>
      <c r="G83" s="117">
        <v>0.06436342592592592</v>
      </c>
      <c r="H83" s="10">
        <v>26</v>
      </c>
      <c r="I83" s="5" t="s">
        <v>14</v>
      </c>
      <c r="J83" s="5">
        <v>58</v>
      </c>
      <c r="K83" s="117">
        <v>0.06016203703703704</v>
      </c>
      <c r="L83" s="10">
        <v>13</v>
      </c>
      <c r="M83" s="117">
        <f>G83+K83</f>
        <v>0.12452546296296296</v>
      </c>
      <c r="N83" s="10">
        <v>18</v>
      </c>
      <c r="O83" s="5" t="s">
        <v>163</v>
      </c>
      <c r="P83" s="5">
        <v>71</v>
      </c>
      <c r="Q83" s="117">
        <v>0.06534722222222222</v>
      </c>
      <c r="R83" s="10">
        <v>9</v>
      </c>
      <c r="S83" s="10">
        <v>11</v>
      </c>
      <c r="T83" s="117">
        <f>Q83+M83</f>
        <v>0.18987268518518519</v>
      </c>
      <c r="U83" s="79" t="s">
        <v>40</v>
      </c>
      <c r="V83" s="79">
        <v>1994</v>
      </c>
      <c r="W83" s="79">
        <v>8</v>
      </c>
      <c r="X83" s="79">
        <v>54</v>
      </c>
      <c r="Y83" s="79"/>
    </row>
    <row r="84" spans="1:25" ht="11.25">
      <c r="A84" s="150">
        <v>30</v>
      </c>
      <c r="B84" s="10">
        <v>168</v>
      </c>
      <c r="C84" s="5" t="s">
        <v>238</v>
      </c>
      <c r="D84" s="10">
        <v>103</v>
      </c>
      <c r="E84" s="5" t="s">
        <v>39</v>
      </c>
      <c r="F84" s="10">
        <v>54</v>
      </c>
      <c r="G84" s="108" t="s">
        <v>239</v>
      </c>
      <c r="H84" s="10">
        <v>6</v>
      </c>
      <c r="I84" s="5" t="s">
        <v>240</v>
      </c>
      <c r="J84" s="10">
        <v>62</v>
      </c>
      <c r="K84" s="108" t="s">
        <v>241</v>
      </c>
      <c r="L84" s="10">
        <v>8</v>
      </c>
      <c r="M84" s="108">
        <v>0.12097222222222223</v>
      </c>
      <c r="N84" s="10">
        <v>4</v>
      </c>
      <c r="O84" s="5" t="s">
        <v>12</v>
      </c>
      <c r="P84" s="10">
        <v>68</v>
      </c>
      <c r="Q84" s="108" t="s">
        <v>242</v>
      </c>
      <c r="R84" s="10">
        <v>7</v>
      </c>
      <c r="S84" s="10">
        <v>4</v>
      </c>
      <c r="T84" s="108" t="s">
        <v>243</v>
      </c>
      <c r="U84" s="79" t="s">
        <v>40</v>
      </c>
      <c r="V84" s="79">
        <v>1997</v>
      </c>
      <c r="W84" s="79">
        <v>11</v>
      </c>
      <c r="X84" s="79">
        <v>54</v>
      </c>
      <c r="Y84" s="79"/>
    </row>
    <row r="85" spans="1:25" ht="12.75">
      <c r="A85" s="165">
        <v>31</v>
      </c>
      <c r="B85" s="135">
        <v>56</v>
      </c>
      <c r="C85" s="135" t="s">
        <v>428</v>
      </c>
      <c r="D85" s="151">
        <v>116</v>
      </c>
      <c r="E85" s="135" t="s">
        <v>352</v>
      </c>
      <c r="F85" s="135">
        <v>1954</v>
      </c>
      <c r="G85" s="154">
        <v>0.0616666666666667</v>
      </c>
      <c r="H85" s="150">
        <v>7</v>
      </c>
      <c r="I85" s="135" t="s">
        <v>394</v>
      </c>
      <c r="J85" s="135">
        <v>1967</v>
      </c>
      <c r="K85" s="154">
        <v>0.05987268518518518</v>
      </c>
      <c r="L85" s="150">
        <v>8</v>
      </c>
      <c r="M85" s="137">
        <f>K85+G85</f>
        <v>0.12153935185185188</v>
      </c>
      <c r="N85" s="150">
        <v>7</v>
      </c>
      <c r="O85" s="135" t="s">
        <v>354</v>
      </c>
      <c r="P85" s="135">
        <v>1969</v>
      </c>
      <c r="Q85" s="155">
        <v>0.06836805555555553</v>
      </c>
      <c r="R85" s="150">
        <v>10</v>
      </c>
      <c r="S85" s="150">
        <v>9</v>
      </c>
      <c r="T85" s="154">
        <v>0.1899074074074074</v>
      </c>
      <c r="U85" s="58" t="s">
        <v>41</v>
      </c>
      <c r="V85" s="79">
        <v>2002</v>
      </c>
      <c r="W85" s="79">
        <v>16</v>
      </c>
      <c r="X85" s="79">
        <v>54</v>
      </c>
      <c r="Y85" s="79"/>
    </row>
    <row r="86" spans="1:25" ht="11.25">
      <c r="A86" s="150">
        <v>32</v>
      </c>
      <c r="B86" s="10">
        <v>10</v>
      </c>
      <c r="C86" s="5" t="s">
        <v>83</v>
      </c>
      <c r="D86" s="5"/>
      <c r="E86" s="5" t="s">
        <v>29</v>
      </c>
      <c r="F86" s="5"/>
      <c r="G86" s="117">
        <v>0.05302083333333333</v>
      </c>
      <c r="H86" s="10">
        <v>6</v>
      </c>
      <c r="I86" s="5" t="s">
        <v>16</v>
      </c>
      <c r="J86" s="5"/>
      <c r="K86" s="117">
        <v>0.06696759259259259</v>
      </c>
      <c r="L86" s="5">
        <v>21</v>
      </c>
      <c r="M86" s="117">
        <f>K86+G86</f>
        <v>0.11998842592592593</v>
      </c>
      <c r="N86" s="10">
        <v>17</v>
      </c>
      <c r="O86" s="5" t="s">
        <v>43</v>
      </c>
      <c r="P86" s="5"/>
      <c r="Q86" s="117">
        <v>0.07068287037037037</v>
      </c>
      <c r="R86" s="10">
        <v>19</v>
      </c>
      <c r="S86" s="10">
        <v>17</v>
      </c>
      <c r="T86" s="117">
        <f>Q86+M86</f>
        <v>0.1906712962962963</v>
      </c>
      <c r="U86" s="79" t="s">
        <v>40</v>
      </c>
      <c r="V86" s="79">
        <v>1990</v>
      </c>
      <c r="W86" s="79">
        <v>4</v>
      </c>
      <c r="X86" s="79">
        <v>54</v>
      </c>
      <c r="Y86" s="79"/>
    </row>
    <row r="87" spans="1:40" ht="12.75">
      <c r="A87" s="165">
        <v>33</v>
      </c>
      <c r="B87" s="148">
        <v>19</v>
      </c>
      <c r="C87" s="148" t="s">
        <v>726</v>
      </c>
      <c r="D87" s="148">
        <v>34</v>
      </c>
      <c r="E87" s="148" t="s">
        <v>727</v>
      </c>
      <c r="F87" s="148">
        <v>1982</v>
      </c>
      <c r="G87" s="149">
        <v>0.05609953703703702</v>
      </c>
      <c r="H87" s="148">
        <v>1</v>
      </c>
      <c r="I87" s="151"/>
      <c r="J87" s="148"/>
      <c r="K87" s="149">
        <v>0.06414351851851846</v>
      </c>
      <c r="L87" s="148">
        <v>1</v>
      </c>
      <c r="M87" s="149">
        <v>0.12024305555555548</v>
      </c>
      <c r="N87" s="148">
        <v>1</v>
      </c>
      <c r="O87" s="148"/>
      <c r="P87" s="148"/>
      <c r="Q87" s="149">
        <v>0.07091435185185185</v>
      </c>
      <c r="R87" s="148">
        <v>1</v>
      </c>
      <c r="S87" s="148">
        <v>1</v>
      </c>
      <c r="T87" s="149">
        <v>0.19115740740740733</v>
      </c>
      <c r="U87" s="148" t="s">
        <v>61</v>
      </c>
      <c r="V87" s="79">
        <v>2016</v>
      </c>
      <c r="W87" s="79">
        <v>30</v>
      </c>
      <c r="X87" s="79">
        <v>54</v>
      </c>
      <c r="Y87" s="79">
        <v>53.5</v>
      </c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</row>
    <row r="88" spans="1:25" ht="11.25">
      <c r="A88" s="150">
        <v>34</v>
      </c>
      <c r="B88" s="10">
        <v>56</v>
      </c>
      <c r="C88" s="5" t="s">
        <v>83</v>
      </c>
      <c r="D88" s="5">
        <f>(3*92)-F88-J88-P88</f>
        <v>106</v>
      </c>
      <c r="E88" s="5" t="s">
        <v>16</v>
      </c>
      <c r="F88" s="5">
        <v>58</v>
      </c>
      <c r="G88" s="117">
        <v>0.061932870370370374</v>
      </c>
      <c r="H88" s="10">
        <v>18</v>
      </c>
      <c r="I88" s="5" t="s">
        <v>14</v>
      </c>
      <c r="J88" s="5">
        <v>58</v>
      </c>
      <c r="K88" s="117">
        <v>0.05851851851851852</v>
      </c>
      <c r="L88" s="5">
        <v>12</v>
      </c>
      <c r="M88" s="117">
        <f>K88+G88</f>
        <v>0.1204513888888889</v>
      </c>
      <c r="N88" s="10">
        <v>16</v>
      </c>
      <c r="O88" s="5" t="s">
        <v>43</v>
      </c>
      <c r="P88" s="10">
        <v>54</v>
      </c>
      <c r="Q88" s="117">
        <v>0.07118055555555557</v>
      </c>
      <c r="R88" s="10">
        <v>22</v>
      </c>
      <c r="S88" s="10">
        <v>17</v>
      </c>
      <c r="T88" s="117">
        <f>Q88+M88</f>
        <v>0.19163194444444448</v>
      </c>
      <c r="U88" s="79" t="s">
        <v>40</v>
      </c>
      <c r="V88" s="79">
        <v>1992</v>
      </c>
      <c r="W88" s="79">
        <v>6</v>
      </c>
      <c r="X88" s="79">
        <v>54</v>
      </c>
      <c r="Y88" s="79"/>
    </row>
    <row r="89" spans="1:25" ht="12.75">
      <c r="A89" s="165">
        <v>35</v>
      </c>
      <c r="B89" s="10">
        <v>7</v>
      </c>
      <c r="C89" s="5" t="s">
        <v>164</v>
      </c>
      <c r="D89" s="5">
        <f>(3*94)-(F89+J89+P89)</f>
        <v>84</v>
      </c>
      <c r="E89" s="5" t="s">
        <v>180</v>
      </c>
      <c r="F89" s="5">
        <v>66</v>
      </c>
      <c r="G89" s="117">
        <v>0.05924768518518519</v>
      </c>
      <c r="H89" s="10">
        <v>14</v>
      </c>
      <c r="I89" s="5" t="s">
        <v>69</v>
      </c>
      <c r="J89" s="5">
        <v>65</v>
      </c>
      <c r="K89" s="117">
        <v>0.06487268518518519</v>
      </c>
      <c r="L89" s="10">
        <v>24</v>
      </c>
      <c r="M89" s="117">
        <f>G89+K89</f>
        <v>0.12412037037037038</v>
      </c>
      <c r="N89" s="10">
        <v>16</v>
      </c>
      <c r="O89" s="5" t="s">
        <v>117</v>
      </c>
      <c r="P89" s="5">
        <v>67</v>
      </c>
      <c r="Q89" s="117">
        <v>0.06767361111111111</v>
      </c>
      <c r="R89" s="10">
        <v>13</v>
      </c>
      <c r="S89" s="10">
        <v>12</v>
      </c>
      <c r="T89" s="117">
        <f>Q89+M89</f>
        <v>0.1917939814814815</v>
      </c>
      <c r="U89" s="79" t="s">
        <v>40</v>
      </c>
      <c r="V89" s="79">
        <v>1994</v>
      </c>
      <c r="W89" s="79">
        <v>8</v>
      </c>
      <c r="X89" s="79">
        <v>54</v>
      </c>
      <c r="Y89" s="79"/>
    </row>
    <row r="90" spans="1:25" ht="11.25">
      <c r="A90" s="150">
        <v>36</v>
      </c>
      <c r="B90" s="79">
        <v>1103</v>
      </c>
      <c r="C90" s="79" t="s">
        <v>281</v>
      </c>
      <c r="D90" s="79">
        <v>105</v>
      </c>
      <c r="E90" s="79" t="s">
        <v>282</v>
      </c>
      <c r="F90" s="79">
        <v>66</v>
      </c>
      <c r="G90" s="154">
        <v>0.0645486111111111</v>
      </c>
      <c r="H90" s="10">
        <v>10</v>
      </c>
      <c r="I90" s="79" t="s">
        <v>283</v>
      </c>
      <c r="J90" s="79">
        <v>59</v>
      </c>
      <c r="K90" s="154">
        <v>0.062303240740740784</v>
      </c>
      <c r="L90" s="10">
        <v>7</v>
      </c>
      <c r="M90" s="137">
        <f>G90+K90</f>
        <v>0.12685185185185188</v>
      </c>
      <c r="N90" s="10">
        <v>8</v>
      </c>
      <c r="O90" s="79" t="s">
        <v>284</v>
      </c>
      <c r="P90" s="79">
        <v>64</v>
      </c>
      <c r="Q90" s="141">
        <v>0.06495370370370368</v>
      </c>
      <c r="R90" s="10">
        <v>5</v>
      </c>
      <c r="S90" s="10">
        <v>7</v>
      </c>
      <c r="T90" s="137">
        <v>0.19180555555555556</v>
      </c>
      <c r="U90" s="137" t="s">
        <v>40</v>
      </c>
      <c r="V90" s="79">
        <v>1998</v>
      </c>
      <c r="W90" s="79">
        <v>12</v>
      </c>
      <c r="X90" s="79">
        <v>54</v>
      </c>
      <c r="Y90" s="79"/>
    </row>
    <row r="91" spans="1:40" ht="12.75">
      <c r="A91" s="165">
        <v>37</v>
      </c>
      <c r="B91" s="58">
        <v>150</v>
      </c>
      <c r="C91" s="58" t="s">
        <v>680</v>
      </c>
      <c r="D91" s="151">
        <v>150</v>
      </c>
      <c r="E91" s="58" t="s">
        <v>509</v>
      </c>
      <c r="F91" s="58">
        <v>1964</v>
      </c>
      <c r="G91" s="152">
        <v>0.05622685185185183</v>
      </c>
      <c r="H91" s="150">
        <v>1</v>
      </c>
      <c r="I91" s="58" t="s">
        <v>463</v>
      </c>
      <c r="J91" s="58">
        <v>1964</v>
      </c>
      <c r="K91" s="152">
        <v>0.06688657407407406</v>
      </c>
      <c r="L91" s="150">
        <v>2</v>
      </c>
      <c r="M91" s="152">
        <v>0.12311342592592589</v>
      </c>
      <c r="N91" s="150">
        <v>1</v>
      </c>
      <c r="O91" s="58" t="s">
        <v>531</v>
      </c>
      <c r="P91" s="58">
        <v>1964</v>
      </c>
      <c r="Q91" s="152">
        <v>0.06870370370370371</v>
      </c>
      <c r="R91" s="150">
        <v>1</v>
      </c>
      <c r="S91" s="150">
        <v>1</v>
      </c>
      <c r="T91" s="152">
        <v>0.1918171296296296</v>
      </c>
      <c r="U91" s="62" t="s">
        <v>681</v>
      </c>
      <c r="V91" s="79">
        <v>2014</v>
      </c>
      <c r="W91" s="79">
        <v>28</v>
      </c>
      <c r="X91" s="79">
        <v>54</v>
      </c>
      <c r="Y91" s="151">
        <v>53.8</v>
      </c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</row>
    <row r="92" spans="1:25" ht="11.25">
      <c r="A92" s="150">
        <v>38</v>
      </c>
      <c r="B92" s="10">
        <v>79</v>
      </c>
      <c r="C92" s="5" t="s">
        <v>47</v>
      </c>
      <c r="D92" s="5">
        <f>(3*92)-F92-J92-P92</f>
        <v>80</v>
      </c>
      <c r="E92" s="5" t="s">
        <v>26</v>
      </c>
      <c r="F92" s="5">
        <v>64</v>
      </c>
      <c r="G92" s="117">
        <v>0.06432870370370371</v>
      </c>
      <c r="H92" s="10">
        <v>21</v>
      </c>
      <c r="I92" s="5" t="s">
        <v>69</v>
      </c>
      <c r="J92" s="5">
        <v>65</v>
      </c>
      <c r="K92" s="117">
        <v>0.060069444444444446</v>
      </c>
      <c r="L92" s="5">
        <v>14</v>
      </c>
      <c r="M92" s="117">
        <f>K92+G92</f>
        <v>0.12439814814814815</v>
      </c>
      <c r="N92" s="10">
        <v>19</v>
      </c>
      <c r="O92" s="5" t="s">
        <v>117</v>
      </c>
      <c r="P92" s="10">
        <v>67</v>
      </c>
      <c r="Q92" s="117">
        <v>0.06800925925925926</v>
      </c>
      <c r="R92" s="10">
        <v>16</v>
      </c>
      <c r="S92" s="10">
        <v>18</v>
      </c>
      <c r="T92" s="117">
        <f>Q92+M92</f>
        <v>0.19240740740740742</v>
      </c>
      <c r="U92" s="79" t="s">
        <v>40</v>
      </c>
      <c r="V92" s="79">
        <v>1992</v>
      </c>
      <c r="W92" s="79">
        <v>6</v>
      </c>
      <c r="X92" s="79">
        <v>54</v>
      </c>
      <c r="Y92" s="79"/>
    </row>
    <row r="93" spans="1:25" ht="12.75">
      <c r="A93" s="165">
        <v>39</v>
      </c>
      <c r="B93" s="135">
        <v>171</v>
      </c>
      <c r="C93" s="135" t="s">
        <v>355</v>
      </c>
      <c r="D93" s="135">
        <v>121</v>
      </c>
      <c r="E93" s="135" t="s">
        <v>356</v>
      </c>
      <c r="F93" s="135">
        <v>1965</v>
      </c>
      <c r="G93" s="141">
        <v>0.06072916666666667</v>
      </c>
      <c r="H93" s="140">
        <v>7</v>
      </c>
      <c r="I93" s="135" t="s">
        <v>357</v>
      </c>
      <c r="J93" s="135">
        <v>1952</v>
      </c>
      <c r="K93" s="141">
        <v>0.06175925925925929</v>
      </c>
      <c r="L93" s="140">
        <v>4</v>
      </c>
      <c r="M93" s="137">
        <f>K93+G93</f>
        <v>0.12248842592592596</v>
      </c>
      <c r="N93" s="140">
        <v>5</v>
      </c>
      <c r="O93" s="135" t="s">
        <v>358</v>
      </c>
      <c r="P93" s="135">
        <v>1959</v>
      </c>
      <c r="Q93" s="141">
        <v>0.07017361111111103</v>
      </c>
      <c r="R93" s="140">
        <v>7</v>
      </c>
      <c r="S93" s="140">
        <v>5</v>
      </c>
      <c r="T93" s="141">
        <v>0.192662037037037</v>
      </c>
      <c r="U93" s="79" t="s">
        <v>365</v>
      </c>
      <c r="V93" s="79">
        <v>1999</v>
      </c>
      <c r="W93" s="79">
        <v>13</v>
      </c>
      <c r="X93" s="79">
        <v>54</v>
      </c>
      <c r="Y93" s="79"/>
    </row>
    <row r="94" spans="1:40" ht="11.25">
      <c r="A94" s="150">
        <v>40</v>
      </c>
      <c r="B94" s="58">
        <v>161</v>
      </c>
      <c r="C94" s="79" t="s">
        <v>600</v>
      </c>
      <c r="D94" s="151">
        <v>47</v>
      </c>
      <c r="E94" s="58" t="s">
        <v>509</v>
      </c>
      <c r="F94" s="58">
        <v>1964</v>
      </c>
      <c r="G94" s="152">
        <v>0.05540509259259263</v>
      </c>
      <c r="H94" s="150">
        <v>1</v>
      </c>
      <c r="I94" s="151" t="s">
        <v>592</v>
      </c>
      <c r="J94" s="135"/>
      <c r="K94" s="152">
        <v>0.06564814814814812</v>
      </c>
      <c r="L94" s="150">
        <v>4</v>
      </c>
      <c r="M94" s="152">
        <v>0.12105324074074075</v>
      </c>
      <c r="N94" s="150">
        <v>3</v>
      </c>
      <c r="O94" s="135"/>
      <c r="P94" s="135"/>
      <c r="Q94" s="152">
        <v>0.07186342592592598</v>
      </c>
      <c r="R94" s="150">
        <v>3</v>
      </c>
      <c r="S94" s="150">
        <v>3</v>
      </c>
      <c r="T94" s="152">
        <v>0.19291666666666674</v>
      </c>
      <c r="U94" s="62" t="s">
        <v>421</v>
      </c>
      <c r="V94" s="151">
        <v>2011</v>
      </c>
      <c r="W94" s="151">
        <v>25</v>
      </c>
      <c r="X94" s="151">
        <v>54</v>
      </c>
      <c r="Y94" s="151"/>
      <c r="Z94" s="64"/>
      <c r="AA94" s="64"/>
      <c r="AB94" s="64"/>
      <c r="AC94" s="64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</row>
    <row r="95" spans="1:25" ht="12.75">
      <c r="A95" s="165">
        <v>41</v>
      </c>
      <c r="B95" s="10">
        <v>110</v>
      </c>
      <c r="C95" s="5" t="s">
        <v>222</v>
      </c>
      <c r="D95" s="10">
        <v>129</v>
      </c>
      <c r="E95" s="5" t="s">
        <v>0</v>
      </c>
      <c r="F95" s="10">
        <v>54</v>
      </c>
      <c r="G95" s="108">
        <v>0.05541666666666667</v>
      </c>
      <c r="H95" s="10">
        <v>2</v>
      </c>
      <c r="I95" s="5" t="s">
        <v>45</v>
      </c>
      <c r="J95" s="10">
        <v>55</v>
      </c>
      <c r="K95" s="108">
        <v>0.06664351851851852</v>
      </c>
      <c r="L95" s="10">
        <v>5</v>
      </c>
      <c r="M95" s="117">
        <v>0.12206018518518519</v>
      </c>
      <c r="N95" s="10">
        <v>3</v>
      </c>
      <c r="O95" s="5" t="s">
        <v>4</v>
      </c>
      <c r="P95" s="10">
        <v>50</v>
      </c>
      <c r="Q95" s="108">
        <v>0.07119212962962963</v>
      </c>
      <c r="R95" s="10">
        <v>5</v>
      </c>
      <c r="S95" s="10">
        <v>4</v>
      </c>
      <c r="T95" s="108" t="s">
        <v>223</v>
      </c>
      <c r="U95" s="79" t="s">
        <v>149</v>
      </c>
      <c r="V95" s="79">
        <v>1996</v>
      </c>
      <c r="W95" s="79">
        <v>10</v>
      </c>
      <c r="X95" s="79">
        <v>54</v>
      </c>
      <c r="Y95" s="79"/>
    </row>
    <row r="96" spans="1:25" ht="11.25">
      <c r="A96" s="150">
        <v>42</v>
      </c>
      <c r="B96" s="10">
        <v>31</v>
      </c>
      <c r="C96" s="10" t="s">
        <v>66</v>
      </c>
      <c r="D96" s="5"/>
      <c r="E96" s="5" t="s">
        <v>67</v>
      </c>
      <c r="F96" s="5"/>
      <c r="G96" s="137">
        <v>0.06050925925925926</v>
      </c>
      <c r="H96" s="10">
        <v>19</v>
      </c>
      <c r="I96" s="79" t="s">
        <v>68</v>
      </c>
      <c r="J96" s="5"/>
      <c r="K96" s="137">
        <v>0.06260416666666667</v>
      </c>
      <c r="L96" s="5">
        <v>26</v>
      </c>
      <c r="M96" s="117">
        <f>K96+G96</f>
        <v>0.12311342592592593</v>
      </c>
      <c r="N96" s="10">
        <v>23</v>
      </c>
      <c r="O96" s="5" t="s">
        <v>69</v>
      </c>
      <c r="P96" s="5"/>
      <c r="Q96" s="117">
        <f>T96-M96</f>
        <v>0.07026620370370369</v>
      </c>
      <c r="R96" s="10">
        <v>25</v>
      </c>
      <c r="S96" s="10">
        <f>A96</f>
        <v>42</v>
      </c>
      <c r="T96" s="117">
        <v>0.19337962962962962</v>
      </c>
      <c r="U96" s="79" t="s">
        <v>40</v>
      </c>
      <c r="V96" s="79">
        <v>1989</v>
      </c>
      <c r="W96" s="79">
        <v>3</v>
      </c>
      <c r="X96" s="79">
        <v>54</v>
      </c>
      <c r="Y96" s="79"/>
    </row>
    <row r="97" spans="1:25" ht="12.75">
      <c r="A97" s="165">
        <v>43</v>
      </c>
      <c r="B97" s="10">
        <v>22</v>
      </c>
      <c r="C97" s="5" t="s">
        <v>13</v>
      </c>
      <c r="D97" s="5"/>
      <c r="E97" s="5" t="s">
        <v>14</v>
      </c>
      <c r="F97" s="5"/>
      <c r="G97" s="117">
        <v>0.06226851851851852</v>
      </c>
      <c r="H97" s="10">
        <v>16</v>
      </c>
      <c r="I97" s="5" t="s">
        <v>15</v>
      </c>
      <c r="J97" s="5"/>
      <c r="K97" s="117">
        <v>0.06631944444444444</v>
      </c>
      <c r="L97" s="10">
        <v>9</v>
      </c>
      <c r="M97" s="117">
        <f>K97+G97</f>
        <v>0.12858796296296296</v>
      </c>
      <c r="N97" s="10">
        <v>10</v>
      </c>
      <c r="O97" s="5" t="s">
        <v>16</v>
      </c>
      <c r="P97" s="5"/>
      <c r="Q97" s="117">
        <v>0.06601851851851852</v>
      </c>
      <c r="R97" s="10">
        <v>14</v>
      </c>
      <c r="S97" s="10">
        <v>10</v>
      </c>
      <c r="T97" s="117">
        <f>Q97+M97</f>
        <v>0.19460648148148146</v>
      </c>
      <c r="U97" s="79" t="s">
        <v>40</v>
      </c>
      <c r="V97" s="79">
        <v>1987</v>
      </c>
      <c r="W97" s="79">
        <v>1</v>
      </c>
      <c r="X97" s="79">
        <v>54</v>
      </c>
      <c r="Y97" s="79"/>
    </row>
    <row r="98" spans="1:25" ht="11.25">
      <c r="A98" s="150">
        <v>44</v>
      </c>
      <c r="B98" s="5">
        <v>10</v>
      </c>
      <c r="C98" s="5" t="s">
        <v>17</v>
      </c>
      <c r="D98" s="5"/>
      <c r="E98" s="5" t="s">
        <v>19</v>
      </c>
      <c r="F98" s="5"/>
      <c r="G98" s="117">
        <v>0.06792824074074073</v>
      </c>
      <c r="H98" s="10">
        <v>9</v>
      </c>
      <c r="I98" s="5" t="s">
        <v>57</v>
      </c>
      <c r="J98" s="5"/>
      <c r="K98" s="137">
        <v>0.06417824074074074</v>
      </c>
      <c r="L98" s="5">
        <v>5</v>
      </c>
      <c r="M98" s="117">
        <f>K98+G98</f>
        <v>0.13210648148148146</v>
      </c>
      <c r="N98" s="10">
        <v>7</v>
      </c>
      <c r="O98" s="5" t="s">
        <v>18</v>
      </c>
      <c r="P98" s="10"/>
      <c r="Q98" s="117">
        <f>T98-M98</f>
        <v>0.0626851851851852</v>
      </c>
      <c r="R98" s="10">
        <v>4</v>
      </c>
      <c r="S98" s="10">
        <f>A98</f>
        <v>44</v>
      </c>
      <c r="T98" s="117">
        <v>0.19479166666666667</v>
      </c>
      <c r="U98" s="79" t="s">
        <v>41</v>
      </c>
      <c r="V98" s="79">
        <v>1989</v>
      </c>
      <c r="W98" s="79">
        <v>3</v>
      </c>
      <c r="X98" s="79">
        <v>54</v>
      </c>
      <c r="Y98" s="79"/>
    </row>
    <row r="99" spans="1:25" ht="12.75">
      <c r="A99" s="165">
        <v>45</v>
      </c>
      <c r="B99" s="135">
        <v>139</v>
      </c>
      <c r="C99" s="135" t="s">
        <v>395</v>
      </c>
      <c r="D99" s="135">
        <v>107</v>
      </c>
      <c r="E99" s="135" t="s">
        <v>324</v>
      </c>
      <c r="F99" s="135">
        <v>1964</v>
      </c>
      <c r="G99" s="141">
        <v>0.0665972222222222</v>
      </c>
      <c r="H99" s="140">
        <v>16</v>
      </c>
      <c r="I99" s="135" t="s">
        <v>325</v>
      </c>
      <c r="J99" s="135">
        <v>1971</v>
      </c>
      <c r="K99" s="141">
        <v>0.0638657407407407</v>
      </c>
      <c r="L99" s="141"/>
      <c r="M99" s="137">
        <f>K99+G99</f>
        <v>0.1304629629629629</v>
      </c>
      <c r="N99" s="140">
        <v>12</v>
      </c>
      <c r="O99" s="135" t="s">
        <v>396</v>
      </c>
      <c r="P99" s="135">
        <v>1961</v>
      </c>
      <c r="Q99" s="156">
        <v>0.06442129629629634</v>
      </c>
      <c r="R99" s="140">
        <v>6</v>
      </c>
      <c r="S99" s="140">
        <v>8</v>
      </c>
      <c r="T99" s="141">
        <v>0.19488425925925923</v>
      </c>
      <c r="U99" s="58" t="s">
        <v>40</v>
      </c>
      <c r="V99" s="79">
        <v>2001</v>
      </c>
      <c r="W99" s="79">
        <v>15</v>
      </c>
      <c r="X99" s="79">
        <v>54</v>
      </c>
      <c r="Y99" s="79"/>
    </row>
    <row r="100" spans="1:40" ht="11.25">
      <c r="A100" s="150">
        <v>46</v>
      </c>
      <c r="B100" s="58">
        <v>8</v>
      </c>
      <c r="C100" s="79" t="s">
        <v>600</v>
      </c>
      <c r="D100" s="151">
        <v>42</v>
      </c>
      <c r="E100" s="58" t="s">
        <v>515</v>
      </c>
      <c r="F100" s="58">
        <v>1969</v>
      </c>
      <c r="G100" s="152">
        <v>0.058599537037037075</v>
      </c>
      <c r="H100" s="150">
        <v>1</v>
      </c>
      <c r="I100" s="151" t="s">
        <v>350</v>
      </c>
      <c r="J100" s="135"/>
      <c r="K100" s="152">
        <v>0.06406249999999997</v>
      </c>
      <c r="L100" s="150">
        <v>1</v>
      </c>
      <c r="M100" s="152">
        <v>0.12266203703703704</v>
      </c>
      <c r="N100" s="150">
        <v>1</v>
      </c>
      <c r="O100" s="135"/>
      <c r="P100" s="135"/>
      <c r="Q100" s="152">
        <v>0.07298611111111108</v>
      </c>
      <c r="R100" s="150">
        <v>1</v>
      </c>
      <c r="S100" s="150">
        <v>1</v>
      </c>
      <c r="T100" s="152">
        <v>0.19564814814814813</v>
      </c>
      <c r="U100" s="62" t="s">
        <v>81</v>
      </c>
      <c r="V100" s="151">
        <v>2011</v>
      </c>
      <c r="W100" s="151">
        <v>25</v>
      </c>
      <c r="X100" s="151">
        <v>54</v>
      </c>
      <c r="Y100" s="151"/>
      <c r="Z100" s="64"/>
      <c r="AA100" s="64"/>
      <c r="AB100" s="64"/>
      <c r="AC100" s="64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</row>
    <row r="101" spans="1:25" ht="12.75">
      <c r="A101" s="165">
        <v>47</v>
      </c>
      <c r="B101" s="10">
        <v>3</v>
      </c>
      <c r="C101" s="5" t="s">
        <v>17</v>
      </c>
      <c r="D101" s="5"/>
      <c r="E101" s="5" t="s">
        <v>18</v>
      </c>
      <c r="F101" s="5"/>
      <c r="G101" s="117">
        <v>0.05868055555555555</v>
      </c>
      <c r="H101" s="10">
        <v>11</v>
      </c>
      <c r="I101" s="5" t="s">
        <v>19</v>
      </c>
      <c r="J101" s="5"/>
      <c r="K101" s="117">
        <v>0.06989583333333334</v>
      </c>
      <c r="L101" s="10">
        <v>13</v>
      </c>
      <c r="M101" s="117">
        <f>K101+G101</f>
        <v>0.1285763888888889</v>
      </c>
      <c r="N101" s="10">
        <v>9</v>
      </c>
      <c r="O101" s="5" t="s">
        <v>20</v>
      </c>
      <c r="P101" s="5"/>
      <c r="Q101" s="117">
        <v>0.06719907407407406</v>
      </c>
      <c r="R101" s="10">
        <v>15</v>
      </c>
      <c r="S101" s="10">
        <v>12</v>
      </c>
      <c r="T101" s="117">
        <f>Q101+M101</f>
        <v>0.19577546296296294</v>
      </c>
      <c r="U101" s="79" t="s">
        <v>40</v>
      </c>
      <c r="V101" s="79">
        <v>1987</v>
      </c>
      <c r="W101" s="79">
        <v>1</v>
      </c>
      <c r="X101" s="79">
        <v>54</v>
      </c>
      <c r="Y101" s="79"/>
    </row>
    <row r="102" spans="1:25" ht="11.25">
      <c r="A102" s="150">
        <v>48</v>
      </c>
      <c r="B102" s="5">
        <v>3</v>
      </c>
      <c r="C102" s="5" t="s">
        <v>96</v>
      </c>
      <c r="D102" s="5"/>
      <c r="E102" s="5" t="s">
        <v>79</v>
      </c>
      <c r="F102" s="5"/>
      <c r="G102" s="117">
        <v>0.06917824074074073</v>
      </c>
      <c r="H102" s="10">
        <v>6</v>
      </c>
      <c r="I102" s="5" t="s">
        <v>57</v>
      </c>
      <c r="J102" s="79"/>
      <c r="K102" s="137">
        <v>0.0641550925925926</v>
      </c>
      <c r="L102" s="79">
        <v>5</v>
      </c>
      <c r="M102" s="117">
        <f>K102+G102</f>
        <v>0.13333333333333333</v>
      </c>
      <c r="N102" s="10">
        <v>5</v>
      </c>
      <c r="O102" s="5" t="s">
        <v>18</v>
      </c>
      <c r="P102" s="10"/>
      <c r="Q102" s="117">
        <v>0.06252314814814815</v>
      </c>
      <c r="R102" s="10">
        <v>2</v>
      </c>
      <c r="S102" s="5">
        <v>5</v>
      </c>
      <c r="T102" s="117">
        <f>Q102+M102</f>
        <v>0.1958564814814815</v>
      </c>
      <c r="U102" s="79" t="s">
        <v>41</v>
      </c>
      <c r="V102" s="79">
        <v>1990</v>
      </c>
      <c r="W102" s="79">
        <v>4</v>
      </c>
      <c r="X102" s="79">
        <v>54</v>
      </c>
      <c r="Y102" s="79"/>
    </row>
    <row r="103" spans="1:25" ht="12.75">
      <c r="A103" s="165">
        <v>49</v>
      </c>
      <c r="B103" s="10">
        <v>11</v>
      </c>
      <c r="C103" s="10" t="s">
        <v>165</v>
      </c>
      <c r="D103" s="5">
        <f>(3*94)-(F103+J103+P103)</f>
        <v>119</v>
      </c>
      <c r="E103" s="5" t="s">
        <v>46</v>
      </c>
      <c r="F103" s="5">
        <v>58</v>
      </c>
      <c r="G103" s="117">
        <v>0.0621875</v>
      </c>
      <c r="H103" s="10">
        <v>20</v>
      </c>
      <c r="I103" s="5" t="s">
        <v>45</v>
      </c>
      <c r="J103" s="5">
        <v>55</v>
      </c>
      <c r="K103" s="137">
        <v>0.06436342592592592</v>
      </c>
      <c r="L103" s="10">
        <v>21</v>
      </c>
      <c r="M103" s="117">
        <f>G103+K103</f>
        <v>0.12655092592592593</v>
      </c>
      <c r="N103" s="10">
        <v>22</v>
      </c>
      <c r="O103" s="5" t="s">
        <v>4</v>
      </c>
      <c r="P103" s="5">
        <v>50</v>
      </c>
      <c r="Q103" s="137">
        <v>0.06938657407407407</v>
      </c>
      <c r="R103" s="10">
        <v>17</v>
      </c>
      <c r="S103" s="10">
        <v>17</v>
      </c>
      <c r="T103" s="117">
        <f>Q103+M103</f>
        <v>0.1959375</v>
      </c>
      <c r="U103" s="79" t="s">
        <v>40</v>
      </c>
      <c r="V103" s="79">
        <v>1994</v>
      </c>
      <c r="W103" s="79">
        <v>8</v>
      </c>
      <c r="X103" s="79">
        <v>54</v>
      </c>
      <c r="Y103" s="79"/>
    </row>
    <row r="104" spans="1:40" ht="11.25">
      <c r="A104" s="150">
        <v>50</v>
      </c>
      <c r="B104" s="79">
        <v>174</v>
      </c>
      <c r="C104" s="79" t="s">
        <v>599</v>
      </c>
      <c r="D104" s="151">
        <v>133</v>
      </c>
      <c r="E104" s="58" t="s">
        <v>463</v>
      </c>
      <c r="F104" s="58">
        <v>1964</v>
      </c>
      <c r="G104" s="152">
        <v>0.06151620370370375</v>
      </c>
      <c r="H104" s="150">
        <v>5</v>
      </c>
      <c r="I104" s="58" t="s">
        <v>520</v>
      </c>
      <c r="J104" s="58">
        <v>1974</v>
      </c>
      <c r="K104" s="152">
        <v>0.0656018518518518</v>
      </c>
      <c r="L104" s="150">
        <v>4</v>
      </c>
      <c r="M104" s="152">
        <v>0.12711805555555555</v>
      </c>
      <c r="N104" s="150">
        <v>2</v>
      </c>
      <c r="O104" s="58" t="s">
        <v>495</v>
      </c>
      <c r="P104" s="58">
        <v>1962</v>
      </c>
      <c r="Q104" s="152">
        <v>0.06927083333333328</v>
      </c>
      <c r="R104" s="150">
        <v>3</v>
      </c>
      <c r="S104" s="150">
        <v>2</v>
      </c>
      <c r="T104" s="152">
        <v>0.19638888888888884</v>
      </c>
      <c r="U104" s="62" t="s">
        <v>149</v>
      </c>
      <c r="V104" s="151">
        <v>2011</v>
      </c>
      <c r="W104" s="151">
        <v>25</v>
      </c>
      <c r="X104" s="151">
        <v>54</v>
      </c>
      <c r="Y104" s="151"/>
      <c r="Z104" s="64"/>
      <c r="AA104" s="64"/>
      <c r="AB104" s="64"/>
      <c r="AC104" s="64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</row>
    <row r="105" spans="1:40" ht="12.75">
      <c r="A105" s="165">
        <v>51</v>
      </c>
      <c r="B105" s="148">
        <v>196</v>
      </c>
      <c r="C105" s="148" t="s">
        <v>556</v>
      </c>
      <c r="D105" s="148">
        <v>161</v>
      </c>
      <c r="E105" s="148" t="s">
        <v>705</v>
      </c>
      <c r="F105" s="148">
        <v>1956</v>
      </c>
      <c r="G105" s="149">
        <v>0.0639351851851852</v>
      </c>
      <c r="H105" s="148">
        <v>4</v>
      </c>
      <c r="I105" s="148" t="s">
        <v>26</v>
      </c>
      <c r="J105" s="148">
        <v>1964</v>
      </c>
      <c r="K105" s="149">
        <v>0.06570601851851848</v>
      </c>
      <c r="L105" s="148">
        <v>5</v>
      </c>
      <c r="M105" s="149">
        <v>0.1296412037037037</v>
      </c>
      <c r="N105" s="148">
        <v>4</v>
      </c>
      <c r="O105" s="148" t="s">
        <v>706</v>
      </c>
      <c r="P105" s="148">
        <v>1964</v>
      </c>
      <c r="Q105" s="149">
        <v>0.06813657407407403</v>
      </c>
      <c r="R105" s="148">
        <v>4</v>
      </c>
      <c r="S105" s="148">
        <v>4</v>
      </c>
      <c r="T105" s="149">
        <v>0.19777777777777772</v>
      </c>
      <c r="U105" s="148" t="s">
        <v>681</v>
      </c>
      <c r="V105" s="79">
        <v>2015</v>
      </c>
      <c r="W105" s="79">
        <v>29</v>
      </c>
      <c r="X105" s="79">
        <v>54</v>
      </c>
      <c r="Y105" s="79">
        <v>53.5</v>
      </c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</row>
    <row r="106" spans="1:25" ht="11.25">
      <c r="A106" s="150">
        <v>52</v>
      </c>
      <c r="B106" s="5">
        <v>10</v>
      </c>
      <c r="C106" s="5" t="s">
        <v>17</v>
      </c>
      <c r="D106" s="5">
        <f>(3*88)-F106-J106-P106</f>
        <v>126</v>
      </c>
      <c r="E106" s="5" t="s">
        <v>18</v>
      </c>
      <c r="F106" s="5">
        <v>48</v>
      </c>
      <c r="G106" s="117">
        <v>0.0594212962962963</v>
      </c>
      <c r="H106" s="10">
        <v>2</v>
      </c>
      <c r="I106" s="5" t="s">
        <v>57</v>
      </c>
      <c r="J106" s="5">
        <v>45</v>
      </c>
      <c r="K106" s="137">
        <v>0.0648611111111111</v>
      </c>
      <c r="L106" s="10">
        <v>3</v>
      </c>
      <c r="M106" s="117">
        <f>K106+G106</f>
        <v>0.1242824074074074</v>
      </c>
      <c r="N106" s="10">
        <v>2</v>
      </c>
      <c r="O106" s="5" t="s">
        <v>19</v>
      </c>
      <c r="P106" s="5">
        <v>45</v>
      </c>
      <c r="Q106" s="117">
        <v>0.07359953703703703</v>
      </c>
      <c r="R106" s="10">
        <v>4</v>
      </c>
      <c r="S106" s="5">
        <v>3</v>
      </c>
      <c r="T106" s="117">
        <f>Q106+M106</f>
        <v>0.19788194444444443</v>
      </c>
      <c r="U106" s="79" t="s">
        <v>41</v>
      </c>
      <c r="V106" s="79">
        <v>1988</v>
      </c>
      <c r="W106" s="79">
        <v>2</v>
      </c>
      <c r="X106" s="79">
        <v>54</v>
      </c>
      <c r="Y106" s="79"/>
    </row>
    <row r="107" spans="1:40" ht="12.75">
      <c r="A107" s="165">
        <v>53</v>
      </c>
      <c r="B107" s="58">
        <v>150</v>
      </c>
      <c r="C107" s="58" t="s">
        <v>397</v>
      </c>
      <c r="D107" s="151">
        <v>50</v>
      </c>
      <c r="E107" s="58" t="s">
        <v>509</v>
      </c>
      <c r="F107" s="58">
        <v>1964</v>
      </c>
      <c r="G107" s="152">
        <v>0.05622685185185183</v>
      </c>
      <c r="H107" s="150">
        <v>1</v>
      </c>
      <c r="I107" s="151" t="s">
        <v>680</v>
      </c>
      <c r="J107" s="135"/>
      <c r="K107" s="152">
        <v>0.07195601851851852</v>
      </c>
      <c r="L107" s="150">
        <v>2</v>
      </c>
      <c r="M107" s="152">
        <v>0.12818287037037035</v>
      </c>
      <c r="N107" s="150">
        <v>1</v>
      </c>
      <c r="O107" s="135"/>
      <c r="P107" s="135"/>
      <c r="Q107" s="152">
        <v>0.06983796296296296</v>
      </c>
      <c r="R107" s="150">
        <v>1</v>
      </c>
      <c r="S107" s="150">
        <v>1</v>
      </c>
      <c r="T107" s="152">
        <v>0.1980208333333333</v>
      </c>
      <c r="U107" s="62" t="s">
        <v>422</v>
      </c>
      <c r="V107" s="79">
        <v>2014</v>
      </c>
      <c r="W107" s="79">
        <v>28</v>
      </c>
      <c r="X107" s="79">
        <v>54</v>
      </c>
      <c r="Y107" s="151">
        <v>53.8</v>
      </c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</row>
    <row r="108" spans="1:25" ht="11.25">
      <c r="A108" s="150">
        <v>54</v>
      </c>
      <c r="B108" s="58">
        <v>148</v>
      </c>
      <c r="C108" s="58" t="s">
        <v>606</v>
      </c>
      <c r="D108" s="151">
        <v>98</v>
      </c>
      <c r="E108" s="58" t="s">
        <v>509</v>
      </c>
      <c r="F108" s="58">
        <v>1964</v>
      </c>
      <c r="G108" s="157">
        <v>0.05707175925925928</v>
      </c>
      <c r="H108" s="150">
        <v>5</v>
      </c>
      <c r="I108" s="58" t="s">
        <v>596</v>
      </c>
      <c r="J108" s="58">
        <v>1984</v>
      </c>
      <c r="K108" s="157">
        <v>0.06412037037037038</v>
      </c>
      <c r="L108" s="150">
        <v>6</v>
      </c>
      <c r="M108" s="157">
        <v>0.12119212962962966</v>
      </c>
      <c r="N108" s="150">
        <v>5</v>
      </c>
      <c r="O108" s="58" t="s">
        <v>607</v>
      </c>
      <c r="P108" s="58">
        <v>1990</v>
      </c>
      <c r="Q108" s="157">
        <v>0.07829861111111114</v>
      </c>
      <c r="R108" s="150">
        <v>8</v>
      </c>
      <c r="S108" s="150">
        <v>5</v>
      </c>
      <c r="T108" s="157">
        <v>0.1994907407407408</v>
      </c>
      <c r="U108" s="79" t="s">
        <v>40</v>
      </c>
      <c r="V108" s="79">
        <v>2012</v>
      </c>
      <c r="W108" s="79">
        <v>26</v>
      </c>
      <c r="X108" s="79">
        <v>54</v>
      </c>
      <c r="Y108" s="79"/>
    </row>
    <row r="109" spans="1:40" ht="12.75">
      <c r="A109" s="165">
        <v>55</v>
      </c>
      <c r="B109" s="148">
        <v>165</v>
      </c>
      <c r="C109" s="148" t="s">
        <v>738</v>
      </c>
      <c r="D109" s="148">
        <v>92</v>
      </c>
      <c r="E109" s="148" t="s">
        <v>12</v>
      </c>
      <c r="F109" s="148">
        <v>1969</v>
      </c>
      <c r="G109" s="149">
        <v>0.06421296296296292</v>
      </c>
      <c r="H109" s="148">
        <v>2</v>
      </c>
      <c r="I109" s="148" t="s">
        <v>724</v>
      </c>
      <c r="J109" s="148">
        <v>1996</v>
      </c>
      <c r="K109" s="149">
        <v>0.06731481481481483</v>
      </c>
      <c r="L109" s="148">
        <v>4</v>
      </c>
      <c r="M109" s="149">
        <v>0.13152777777777774</v>
      </c>
      <c r="N109" s="148">
        <v>2</v>
      </c>
      <c r="O109" s="148" t="s">
        <v>720</v>
      </c>
      <c r="P109" s="148">
        <v>1991</v>
      </c>
      <c r="Q109" s="149">
        <v>0.06827546296296294</v>
      </c>
      <c r="R109" s="148">
        <v>2</v>
      </c>
      <c r="S109" s="148">
        <v>2</v>
      </c>
      <c r="T109" s="149">
        <v>0.19980324074074068</v>
      </c>
      <c r="U109" s="148" t="s">
        <v>130</v>
      </c>
      <c r="V109" s="79">
        <v>2016</v>
      </c>
      <c r="W109" s="79">
        <v>30</v>
      </c>
      <c r="X109" s="79">
        <v>54</v>
      </c>
      <c r="Y109" s="79">
        <v>53.5</v>
      </c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</row>
    <row r="110" spans="1:25" ht="11.25">
      <c r="A110" s="150">
        <v>56</v>
      </c>
      <c r="B110" s="135">
        <v>43</v>
      </c>
      <c r="C110" s="135" t="s">
        <v>429</v>
      </c>
      <c r="D110" s="151">
        <v>110</v>
      </c>
      <c r="E110" s="135" t="s">
        <v>324</v>
      </c>
      <c r="F110" s="135">
        <v>1964</v>
      </c>
      <c r="G110" s="154">
        <v>0.06652777777777774</v>
      </c>
      <c r="H110" s="150">
        <v>16</v>
      </c>
      <c r="I110" s="135" t="s">
        <v>396</v>
      </c>
      <c r="J110" s="135">
        <v>1961</v>
      </c>
      <c r="K110" s="154">
        <v>0.058796296296296346</v>
      </c>
      <c r="L110" s="150">
        <v>6</v>
      </c>
      <c r="M110" s="137">
        <f>K110+G110</f>
        <v>0.1253240740740741</v>
      </c>
      <c r="N110" s="150">
        <v>11</v>
      </c>
      <c r="O110" s="135" t="s">
        <v>325</v>
      </c>
      <c r="P110" s="135">
        <v>1971</v>
      </c>
      <c r="Q110" s="155">
        <v>0.07460648148148152</v>
      </c>
      <c r="R110" s="150">
        <v>14</v>
      </c>
      <c r="S110" s="150">
        <v>11</v>
      </c>
      <c r="T110" s="154">
        <v>0.1999305555555556</v>
      </c>
      <c r="U110" s="58" t="s">
        <v>41</v>
      </c>
      <c r="V110" s="79">
        <v>2002</v>
      </c>
      <c r="W110" s="79">
        <v>16</v>
      </c>
      <c r="X110" s="79">
        <v>54</v>
      </c>
      <c r="Y110" s="79"/>
    </row>
    <row r="111" spans="1:40" ht="12.75">
      <c r="A111" s="165">
        <v>57</v>
      </c>
      <c r="B111" s="58">
        <v>140</v>
      </c>
      <c r="C111" s="58" t="s">
        <v>631</v>
      </c>
      <c r="D111" s="151">
        <v>89</v>
      </c>
      <c r="E111" s="58" t="s">
        <v>632</v>
      </c>
      <c r="F111" s="58">
        <v>1993</v>
      </c>
      <c r="G111" s="152">
        <v>0.06373842592592593</v>
      </c>
      <c r="H111" s="150">
        <v>12</v>
      </c>
      <c r="I111" s="58" t="s">
        <v>633</v>
      </c>
      <c r="J111" s="58">
        <v>1990</v>
      </c>
      <c r="K111" s="152">
        <v>0.05688657407407405</v>
      </c>
      <c r="L111" s="150">
        <v>3</v>
      </c>
      <c r="M111" s="152">
        <v>0.12062499999999998</v>
      </c>
      <c r="N111" s="150">
        <v>5</v>
      </c>
      <c r="O111" s="58" t="s">
        <v>290</v>
      </c>
      <c r="P111" s="58">
        <v>1967</v>
      </c>
      <c r="Q111" s="152">
        <v>0.0796296296296296</v>
      </c>
      <c r="R111" s="150">
        <v>17</v>
      </c>
      <c r="S111" s="150">
        <v>8</v>
      </c>
      <c r="T111" s="152">
        <v>0.2002546296296296</v>
      </c>
      <c r="U111" s="62" t="s">
        <v>130</v>
      </c>
      <c r="V111" s="79">
        <v>2013</v>
      </c>
      <c r="W111" s="79">
        <v>27</v>
      </c>
      <c r="X111" s="79">
        <v>54</v>
      </c>
      <c r="Y111" s="151">
        <v>53.8</v>
      </c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</row>
    <row r="112" spans="1:25" ht="11.25">
      <c r="A112" s="150">
        <v>58</v>
      </c>
      <c r="B112" s="10">
        <v>45</v>
      </c>
      <c r="C112" s="10" t="s">
        <v>70</v>
      </c>
      <c r="D112" s="5"/>
      <c r="E112" s="5" t="s">
        <v>71</v>
      </c>
      <c r="F112" s="5"/>
      <c r="G112" s="137">
        <v>0.06493055555555556</v>
      </c>
      <c r="H112" s="10">
        <v>27</v>
      </c>
      <c r="I112" s="79" t="s">
        <v>72</v>
      </c>
      <c r="J112" s="5"/>
      <c r="K112" s="137">
        <v>0.06208333333333333</v>
      </c>
      <c r="L112" s="5">
        <v>25</v>
      </c>
      <c r="M112" s="117">
        <f>K112+G112</f>
        <v>0.1270138888888889</v>
      </c>
      <c r="N112" s="10">
        <v>28</v>
      </c>
      <c r="O112" s="5" t="s">
        <v>73</v>
      </c>
      <c r="P112" s="5"/>
      <c r="Q112" s="117">
        <f>T112-M112</f>
        <v>0.07351851851851851</v>
      </c>
      <c r="R112" s="10">
        <v>27</v>
      </c>
      <c r="S112" s="10">
        <f>A112</f>
        <v>58</v>
      </c>
      <c r="T112" s="117">
        <v>0.2005324074074074</v>
      </c>
      <c r="U112" s="79" t="s">
        <v>40</v>
      </c>
      <c r="V112" s="79">
        <v>1989</v>
      </c>
      <c r="W112" s="79">
        <v>3</v>
      </c>
      <c r="X112" s="79">
        <v>54</v>
      </c>
      <c r="Y112" s="79"/>
    </row>
    <row r="113" spans="1:25" ht="12.75">
      <c r="A113" s="165">
        <v>59</v>
      </c>
      <c r="B113" s="10">
        <v>126</v>
      </c>
      <c r="C113" s="5" t="s">
        <v>224</v>
      </c>
      <c r="D113" s="10">
        <v>120</v>
      </c>
      <c r="E113" s="5" t="s">
        <v>82</v>
      </c>
      <c r="F113" s="10">
        <v>61</v>
      </c>
      <c r="G113" s="108">
        <v>0.05590277777777778</v>
      </c>
      <c r="H113" s="10">
        <v>3</v>
      </c>
      <c r="I113" s="5" t="s">
        <v>152</v>
      </c>
      <c r="J113" s="10">
        <v>55</v>
      </c>
      <c r="K113" s="108">
        <v>0.07065972222222222</v>
      </c>
      <c r="L113" s="10">
        <v>8</v>
      </c>
      <c r="M113" s="117">
        <v>0.1265625</v>
      </c>
      <c r="N113" s="10">
        <v>5</v>
      </c>
      <c r="O113" s="5" t="s">
        <v>118</v>
      </c>
      <c r="P113" s="10">
        <v>52</v>
      </c>
      <c r="Q113" s="108">
        <v>0.07398148148148148</v>
      </c>
      <c r="R113" s="10">
        <v>7</v>
      </c>
      <c r="S113" s="10">
        <v>6</v>
      </c>
      <c r="T113" s="108" t="s">
        <v>225</v>
      </c>
      <c r="U113" s="79" t="s">
        <v>149</v>
      </c>
      <c r="V113" s="79">
        <v>1996</v>
      </c>
      <c r="W113" s="79">
        <v>10</v>
      </c>
      <c r="X113" s="79">
        <v>54</v>
      </c>
      <c r="Y113" s="79"/>
    </row>
    <row r="114" spans="1:25" ht="11.25">
      <c r="A114" s="150">
        <v>60</v>
      </c>
      <c r="B114" s="135">
        <v>112</v>
      </c>
      <c r="C114" s="135" t="s">
        <v>315</v>
      </c>
      <c r="D114" s="135">
        <v>107</v>
      </c>
      <c r="E114" s="135" t="s">
        <v>316</v>
      </c>
      <c r="F114" s="135">
        <v>1964</v>
      </c>
      <c r="G114" s="141">
        <v>0.06615740740740739</v>
      </c>
      <c r="H114" s="140">
        <v>18</v>
      </c>
      <c r="I114" s="135" t="s">
        <v>317</v>
      </c>
      <c r="J114" s="135">
        <v>1962</v>
      </c>
      <c r="K114" s="141">
        <v>0.055625</v>
      </c>
      <c r="L114" s="140">
        <v>2</v>
      </c>
      <c r="M114" s="137">
        <f>K114+G114</f>
        <v>0.1217824074074074</v>
      </c>
      <c r="N114" s="140">
        <v>9</v>
      </c>
      <c r="O114" s="135" t="s">
        <v>318</v>
      </c>
      <c r="P114" s="135">
        <v>1964</v>
      </c>
      <c r="Q114" s="141">
        <v>0.07908564814814811</v>
      </c>
      <c r="R114" s="140">
        <v>28</v>
      </c>
      <c r="S114" s="140">
        <v>11</v>
      </c>
      <c r="T114" s="141">
        <v>0.20086805555555554</v>
      </c>
      <c r="U114" s="79" t="s">
        <v>40</v>
      </c>
      <c r="V114" s="79">
        <v>1999</v>
      </c>
      <c r="W114" s="79">
        <v>13</v>
      </c>
      <c r="X114" s="79">
        <v>54</v>
      </c>
      <c r="Y114" s="79"/>
    </row>
    <row r="115" spans="1:40" ht="12.75">
      <c r="A115" s="165">
        <v>61</v>
      </c>
      <c r="B115" s="58">
        <v>162</v>
      </c>
      <c r="C115" s="58" t="s">
        <v>617</v>
      </c>
      <c r="D115" s="151">
        <v>117</v>
      </c>
      <c r="E115" s="58" t="s">
        <v>520</v>
      </c>
      <c r="F115" s="58">
        <v>1974</v>
      </c>
      <c r="G115" s="152">
        <v>0.06737268518518519</v>
      </c>
      <c r="H115" s="150">
        <v>18</v>
      </c>
      <c r="I115" s="58" t="s">
        <v>563</v>
      </c>
      <c r="J115" s="58">
        <v>1989</v>
      </c>
      <c r="K115" s="152">
        <v>0.0630902777777777</v>
      </c>
      <c r="L115" s="150">
        <v>11</v>
      </c>
      <c r="M115" s="152">
        <v>0.1304629629629629</v>
      </c>
      <c r="N115" s="150">
        <v>15</v>
      </c>
      <c r="O115" s="58" t="s">
        <v>495</v>
      </c>
      <c r="P115" s="58">
        <v>1962</v>
      </c>
      <c r="Q115" s="152">
        <v>0.0704166666666668</v>
      </c>
      <c r="R115" s="150">
        <v>12</v>
      </c>
      <c r="S115" s="150">
        <v>12</v>
      </c>
      <c r="T115" s="152">
        <v>0.20087962962962969</v>
      </c>
      <c r="U115" s="62" t="s">
        <v>130</v>
      </c>
      <c r="V115" s="79">
        <v>2014</v>
      </c>
      <c r="W115" s="79">
        <v>28</v>
      </c>
      <c r="X115" s="79">
        <v>54</v>
      </c>
      <c r="Y115" s="151">
        <v>53.8</v>
      </c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</row>
    <row r="116" spans="1:25" ht="11.25">
      <c r="A116" s="150">
        <v>62</v>
      </c>
      <c r="B116" s="5">
        <v>19</v>
      </c>
      <c r="C116" s="5" t="s">
        <v>166</v>
      </c>
      <c r="D116" s="5">
        <f>(3*94)-(F116+J116+P116)</f>
        <v>94</v>
      </c>
      <c r="E116" s="5" t="s">
        <v>26</v>
      </c>
      <c r="F116" s="5">
        <v>64</v>
      </c>
      <c r="G116" s="137">
        <v>0.05994212962962963</v>
      </c>
      <c r="H116" s="10">
        <v>15</v>
      </c>
      <c r="I116" s="5" t="s">
        <v>142</v>
      </c>
      <c r="J116" s="5">
        <v>67</v>
      </c>
      <c r="K116" s="137">
        <v>0.06451388888888888</v>
      </c>
      <c r="L116" s="10">
        <v>23</v>
      </c>
      <c r="M116" s="117">
        <f>G116+K116</f>
        <v>0.12445601851851851</v>
      </c>
      <c r="N116" s="10">
        <v>17</v>
      </c>
      <c r="O116" s="5" t="s">
        <v>143</v>
      </c>
      <c r="P116" s="5">
        <v>57</v>
      </c>
      <c r="Q116" s="137">
        <v>0.07662037037037038</v>
      </c>
      <c r="R116" s="10">
        <v>27</v>
      </c>
      <c r="S116" s="10">
        <v>22</v>
      </c>
      <c r="T116" s="117">
        <f>Q116+M116</f>
        <v>0.2010763888888889</v>
      </c>
      <c r="U116" s="79" t="s">
        <v>40</v>
      </c>
      <c r="V116" s="79">
        <v>1994</v>
      </c>
      <c r="W116" s="79">
        <v>8</v>
      </c>
      <c r="X116" s="79">
        <v>54</v>
      </c>
      <c r="Y116" s="79"/>
    </row>
    <row r="117" spans="1:40" ht="12.75">
      <c r="A117" s="165">
        <v>63</v>
      </c>
      <c r="B117" s="58">
        <v>149</v>
      </c>
      <c r="C117" s="79" t="s">
        <v>98</v>
      </c>
      <c r="D117" s="151">
        <v>31</v>
      </c>
      <c r="E117" s="79" t="s">
        <v>638</v>
      </c>
      <c r="F117" s="58">
        <v>1982</v>
      </c>
      <c r="G117" s="152">
        <v>0.05993055555555554</v>
      </c>
      <c r="H117" s="150">
        <v>7</v>
      </c>
      <c r="I117" s="151" t="s">
        <v>637</v>
      </c>
      <c r="J117" s="135"/>
      <c r="K117" s="152">
        <v>0.06436342592592592</v>
      </c>
      <c r="L117" s="150">
        <v>3</v>
      </c>
      <c r="M117" s="152">
        <v>0.12429398148148146</v>
      </c>
      <c r="N117" s="150">
        <v>4</v>
      </c>
      <c r="O117" s="135"/>
      <c r="P117" s="135"/>
      <c r="Q117" s="152">
        <v>0.07717592592592598</v>
      </c>
      <c r="R117" s="150">
        <v>3</v>
      </c>
      <c r="S117" s="150">
        <v>4</v>
      </c>
      <c r="T117" s="152">
        <v>0.20146990740740744</v>
      </c>
      <c r="U117" s="62" t="s">
        <v>61</v>
      </c>
      <c r="V117" s="79">
        <v>2013</v>
      </c>
      <c r="W117" s="79">
        <v>27</v>
      </c>
      <c r="X117" s="79">
        <v>54</v>
      </c>
      <c r="Y117" s="151">
        <v>53.8</v>
      </c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</row>
    <row r="118" spans="1:40" ht="11.25">
      <c r="A118" s="150">
        <v>64</v>
      </c>
      <c r="B118" s="79">
        <v>123</v>
      </c>
      <c r="C118" s="58" t="s">
        <v>603</v>
      </c>
      <c r="D118" s="151">
        <v>109</v>
      </c>
      <c r="E118" s="79" t="s">
        <v>626</v>
      </c>
      <c r="F118" s="58">
        <v>1969</v>
      </c>
      <c r="G118" s="152">
        <v>0.06125000000000003</v>
      </c>
      <c r="H118" s="150">
        <v>5</v>
      </c>
      <c r="I118" s="58" t="s">
        <v>286</v>
      </c>
      <c r="J118" s="58">
        <v>1971</v>
      </c>
      <c r="K118" s="152">
        <v>0.06374999999999997</v>
      </c>
      <c r="L118" s="150">
        <v>1</v>
      </c>
      <c r="M118" s="152">
        <v>0.125</v>
      </c>
      <c r="N118" s="150">
        <v>2</v>
      </c>
      <c r="O118" s="58" t="s">
        <v>627</v>
      </c>
      <c r="P118" s="58">
        <v>1990</v>
      </c>
      <c r="Q118" s="152">
        <v>0.07649305555555552</v>
      </c>
      <c r="R118" s="150">
        <v>10</v>
      </c>
      <c r="S118" s="150">
        <v>5</v>
      </c>
      <c r="T118" s="152">
        <v>0.20149305555555552</v>
      </c>
      <c r="U118" s="62" t="s">
        <v>364</v>
      </c>
      <c r="V118" s="79">
        <v>2013</v>
      </c>
      <c r="W118" s="79">
        <v>27</v>
      </c>
      <c r="X118" s="79">
        <v>54</v>
      </c>
      <c r="Y118" s="151">
        <v>53.8</v>
      </c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</row>
    <row r="119" spans="1:40" ht="12.75">
      <c r="A119" s="165">
        <v>65</v>
      </c>
      <c r="B119" s="58">
        <v>161</v>
      </c>
      <c r="C119" s="79" t="s">
        <v>592</v>
      </c>
      <c r="D119" s="151">
        <v>118</v>
      </c>
      <c r="E119" s="58" t="s">
        <v>509</v>
      </c>
      <c r="F119" s="58">
        <v>1964</v>
      </c>
      <c r="G119" s="152">
        <v>0.05540509259259263</v>
      </c>
      <c r="H119" s="150">
        <v>3</v>
      </c>
      <c r="I119" s="58" t="s">
        <v>593</v>
      </c>
      <c r="J119" s="58">
        <v>1976</v>
      </c>
      <c r="K119" s="152">
        <v>0.07420138888888883</v>
      </c>
      <c r="L119" s="150">
        <v>18</v>
      </c>
      <c r="M119" s="152">
        <v>0.12960648148148146</v>
      </c>
      <c r="N119" s="150">
        <v>9</v>
      </c>
      <c r="O119" s="79" t="s">
        <v>532</v>
      </c>
      <c r="P119" s="58">
        <v>1975</v>
      </c>
      <c r="Q119" s="152">
        <v>0.07204861111111116</v>
      </c>
      <c r="R119" s="150">
        <v>8</v>
      </c>
      <c r="S119" s="150">
        <v>8</v>
      </c>
      <c r="T119" s="152">
        <v>0.20165509259259262</v>
      </c>
      <c r="U119" s="62" t="s">
        <v>130</v>
      </c>
      <c r="V119" s="151">
        <v>2011</v>
      </c>
      <c r="W119" s="151">
        <v>25</v>
      </c>
      <c r="X119" s="151">
        <v>54</v>
      </c>
      <c r="Y119" s="151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</row>
    <row r="120" spans="1:25" ht="11.25">
      <c r="A120" s="150">
        <v>66</v>
      </c>
      <c r="B120" s="135">
        <v>112</v>
      </c>
      <c r="C120" s="135" t="s">
        <v>413</v>
      </c>
      <c r="D120" s="135">
        <v>120</v>
      </c>
      <c r="E120" s="135" t="s">
        <v>320</v>
      </c>
      <c r="F120" s="135">
        <v>1965</v>
      </c>
      <c r="G120" s="141">
        <v>0.0671296296296296</v>
      </c>
      <c r="H120" s="140">
        <v>7</v>
      </c>
      <c r="I120" s="135" t="s">
        <v>414</v>
      </c>
      <c r="J120" s="135">
        <v>1956</v>
      </c>
      <c r="K120" s="141">
        <v>0.0636574074074075</v>
      </c>
      <c r="L120" s="141"/>
      <c r="M120" s="137">
        <f>K120+G120</f>
        <v>0.1307870370370371</v>
      </c>
      <c r="N120" s="140">
        <v>8</v>
      </c>
      <c r="O120" s="135" t="s">
        <v>322</v>
      </c>
      <c r="P120" s="135">
        <v>1962</v>
      </c>
      <c r="Q120" s="156">
        <v>0.07108796296296294</v>
      </c>
      <c r="R120" s="140">
        <v>6</v>
      </c>
      <c r="S120" s="140">
        <v>8</v>
      </c>
      <c r="T120" s="141">
        <v>0.201875</v>
      </c>
      <c r="U120" s="58" t="s">
        <v>41</v>
      </c>
      <c r="V120" s="79">
        <v>2001</v>
      </c>
      <c r="W120" s="79">
        <v>15</v>
      </c>
      <c r="X120" s="79">
        <v>54</v>
      </c>
      <c r="Y120" s="79"/>
    </row>
    <row r="121" spans="1:25" ht="12.75">
      <c r="A121" s="165">
        <v>67</v>
      </c>
      <c r="B121" s="5">
        <v>8</v>
      </c>
      <c r="C121" s="5" t="s">
        <v>167</v>
      </c>
      <c r="D121" s="5">
        <f>(3*94)-(F121+J121+P121)</f>
        <v>78</v>
      </c>
      <c r="E121" s="5" t="s">
        <v>104</v>
      </c>
      <c r="F121" s="5">
        <v>68</v>
      </c>
      <c r="G121" s="137">
        <v>0.06938657407407407</v>
      </c>
      <c r="H121" s="10">
        <v>30</v>
      </c>
      <c r="I121" s="5" t="s">
        <v>120</v>
      </c>
      <c r="J121" s="5">
        <v>70</v>
      </c>
      <c r="K121" s="137">
        <v>0.06340277777777778</v>
      </c>
      <c r="L121" s="10">
        <v>17</v>
      </c>
      <c r="M121" s="117">
        <f>G121+K121</f>
        <v>0.13278935185185187</v>
      </c>
      <c r="N121" s="10">
        <v>30</v>
      </c>
      <c r="O121" s="5" t="s">
        <v>168</v>
      </c>
      <c r="P121" s="5">
        <v>66</v>
      </c>
      <c r="Q121" s="137">
        <v>0.06918981481481482</v>
      </c>
      <c r="R121" s="10">
        <v>15</v>
      </c>
      <c r="S121" s="10">
        <v>24</v>
      </c>
      <c r="T121" s="117">
        <f>Q121+M121</f>
        <v>0.20197916666666668</v>
      </c>
      <c r="U121" s="79" t="s">
        <v>40</v>
      </c>
      <c r="V121" s="79">
        <v>1994</v>
      </c>
      <c r="W121" s="79">
        <v>8</v>
      </c>
      <c r="X121" s="79">
        <v>54</v>
      </c>
      <c r="Y121" s="79"/>
    </row>
    <row r="122" spans="1:25" ht="11.25">
      <c r="A122" s="150">
        <v>68</v>
      </c>
      <c r="B122" s="5">
        <v>23</v>
      </c>
      <c r="C122" s="5" t="s">
        <v>156</v>
      </c>
      <c r="D122" s="5">
        <f>(3*94)-(F122+J122+P122)</f>
        <v>114</v>
      </c>
      <c r="E122" s="5" t="s">
        <v>82</v>
      </c>
      <c r="F122" s="5">
        <v>61</v>
      </c>
      <c r="G122" s="137">
        <v>0.055810185185185185</v>
      </c>
      <c r="H122" s="10">
        <v>8</v>
      </c>
      <c r="I122" s="5" t="s">
        <v>152</v>
      </c>
      <c r="J122" s="5">
        <v>55</v>
      </c>
      <c r="K122" s="137">
        <v>0.0679513888888889</v>
      </c>
      <c r="L122" s="10">
        <v>30</v>
      </c>
      <c r="M122" s="117">
        <f>G122+K122</f>
        <v>0.12376157407407408</v>
      </c>
      <c r="N122" s="10">
        <v>15</v>
      </c>
      <c r="O122" s="5" t="s">
        <v>118</v>
      </c>
      <c r="P122" s="5">
        <v>52</v>
      </c>
      <c r="Q122" s="137">
        <v>0.07855324074074074</v>
      </c>
      <c r="R122" s="10">
        <v>30</v>
      </c>
      <c r="S122" s="10">
        <v>25</v>
      </c>
      <c r="T122" s="117">
        <f>Q122+M122</f>
        <v>0.20231481481481484</v>
      </c>
      <c r="U122" s="79" t="s">
        <v>40</v>
      </c>
      <c r="V122" s="79">
        <v>1994</v>
      </c>
      <c r="W122" s="79">
        <v>8</v>
      </c>
      <c r="X122" s="79">
        <v>54</v>
      </c>
      <c r="Y122" s="79"/>
    </row>
    <row r="123" spans="1:25" ht="12.75">
      <c r="A123" s="165">
        <v>69</v>
      </c>
      <c r="B123" s="58">
        <v>148</v>
      </c>
      <c r="C123" s="79" t="s">
        <v>606</v>
      </c>
      <c r="D123" s="151">
        <v>48</v>
      </c>
      <c r="E123" s="58" t="s">
        <v>509</v>
      </c>
      <c r="F123" s="58">
        <v>1964</v>
      </c>
      <c r="G123" s="157">
        <v>0.05707175925925928</v>
      </c>
      <c r="H123" s="150">
        <v>1</v>
      </c>
      <c r="I123" s="151" t="s">
        <v>606</v>
      </c>
      <c r="J123" s="135"/>
      <c r="K123" s="157">
        <v>0.06876157407407407</v>
      </c>
      <c r="L123" s="150">
        <v>3</v>
      </c>
      <c r="M123" s="157">
        <v>0.12583333333333335</v>
      </c>
      <c r="N123" s="150">
        <v>3</v>
      </c>
      <c r="O123" s="135"/>
      <c r="P123" s="135"/>
      <c r="Q123" s="157">
        <v>0.07685185185185184</v>
      </c>
      <c r="R123" s="150">
        <v>2</v>
      </c>
      <c r="S123" s="150">
        <v>2</v>
      </c>
      <c r="T123" s="157">
        <v>0.2026851851851852</v>
      </c>
      <c r="U123" s="79" t="s">
        <v>421</v>
      </c>
      <c r="V123" s="79">
        <v>2012</v>
      </c>
      <c r="W123" s="79">
        <v>26</v>
      </c>
      <c r="X123" s="79">
        <v>54</v>
      </c>
      <c r="Y123" s="79"/>
    </row>
    <row r="124" spans="1:40" ht="11.25">
      <c r="A124" s="150">
        <v>70</v>
      </c>
      <c r="B124" s="58">
        <v>184</v>
      </c>
      <c r="C124" s="58" t="s">
        <v>650</v>
      </c>
      <c r="D124" s="151">
        <v>139</v>
      </c>
      <c r="E124" s="79" t="s">
        <v>651</v>
      </c>
      <c r="F124" s="58">
        <v>1974</v>
      </c>
      <c r="G124" s="152">
        <v>0.06559027777777776</v>
      </c>
      <c r="H124" s="150">
        <v>10</v>
      </c>
      <c r="I124" s="58" t="s">
        <v>298</v>
      </c>
      <c r="J124" s="58">
        <v>1964</v>
      </c>
      <c r="K124" s="152">
        <v>0.0684953703703704</v>
      </c>
      <c r="L124" s="150">
        <v>7</v>
      </c>
      <c r="M124" s="152">
        <v>0.13408564814814816</v>
      </c>
      <c r="N124" s="150">
        <v>8</v>
      </c>
      <c r="O124" s="58" t="s">
        <v>652</v>
      </c>
      <c r="P124" s="58">
        <v>1962</v>
      </c>
      <c r="Q124" s="152">
        <v>0.06936342592592593</v>
      </c>
      <c r="R124" s="150">
        <v>10</v>
      </c>
      <c r="S124" s="150">
        <v>8</v>
      </c>
      <c r="T124" s="152">
        <v>0.2034490740740741</v>
      </c>
      <c r="U124" s="62" t="s">
        <v>149</v>
      </c>
      <c r="V124" s="79">
        <v>2013</v>
      </c>
      <c r="W124" s="79">
        <v>27</v>
      </c>
      <c r="X124" s="79">
        <v>54</v>
      </c>
      <c r="Y124" s="151">
        <v>53.8</v>
      </c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</row>
    <row r="125" spans="1:40" ht="12.75">
      <c r="A125" s="165">
        <v>71</v>
      </c>
      <c r="B125" s="58">
        <v>154</v>
      </c>
      <c r="C125" s="58" t="s">
        <v>622</v>
      </c>
      <c r="D125" s="151">
        <v>91</v>
      </c>
      <c r="E125" s="79" t="s">
        <v>634</v>
      </c>
      <c r="F125" s="58">
        <v>1983</v>
      </c>
      <c r="G125" s="152">
        <v>0.06670138888888894</v>
      </c>
      <c r="H125" s="150">
        <v>14</v>
      </c>
      <c r="I125" s="58" t="s">
        <v>635</v>
      </c>
      <c r="J125" s="58">
        <v>1976</v>
      </c>
      <c r="K125" s="152">
        <v>0.07239583333333327</v>
      </c>
      <c r="L125" s="150">
        <v>15</v>
      </c>
      <c r="M125" s="152">
        <v>0.1390972222222222</v>
      </c>
      <c r="N125" s="150">
        <v>16</v>
      </c>
      <c r="O125" s="58" t="s">
        <v>636</v>
      </c>
      <c r="P125" s="58">
        <v>1989</v>
      </c>
      <c r="Q125" s="152">
        <v>0.06451388888888887</v>
      </c>
      <c r="R125" s="150">
        <v>4</v>
      </c>
      <c r="S125" s="150">
        <v>9</v>
      </c>
      <c r="T125" s="152">
        <v>0.20361111111111108</v>
      </c>
      <c r="U125" s="62" t="s">
        <v>130</v>
      </c>
      <c r="V125" s="79">
        <v>2013</v>
      </c>
      <c r="W125" s="79">
        <v>27</v>
      </c>
      <c r="X125" s="79">
        <v>54</v>
      </c>
      <c r="Y125" s="151">
        <v>53.8</v>
      </c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</row>
    <row r="126" spans="1:25" ht="11.25">
      <c r="A126" s="150">
        <v>72</v>
      </c>
      <c r="B126" s="10">
        <v>76</v>
      </c>
      <c r="C126" s="10" t="s">
        <v>119</v>
      </c>
      <c r="D126" s="5">
        <f>(3*92)-F126-J126-P126</f>
        <v>70</v>
      </c>
      <c r="E126" s="5" t="s">
        <v>104</v>
      </c>
      <c r="F126" s="5">
        <v>68</v>
      </c>
      <c r="G126" s="137">
        <v>0.061377314814814815</v>
      </c>
      <c r="H126" s="10">
        <v>17</v>
      </c>
      <c r="I126" s="79" t="s">
        <v>120</v>
      </c>
      <c r="J126" s="5">
        <v>71</v>
      </c>
      <c r="K126" s="137">
        <v>0.059398148148148144</v>
      </c>
      <c r="L126" s="5">
        <v>13</v>
      </c>
      <c r="M126" s="117">
        <f>K126+G126</f>
        <v>0.12077546296296296</v>
      </c>
      <c r="N126" s="10">
        <v>17</v>
      </c>
      <c r="O126" s="5" t="s">
        <v>105</v>
      </c>
      <c r="P126" s="10">
        <v>67</v>
      </c>
      <c r="Q126" s="137">
        <v>0.08378472222222222</v>
      </c>
      <c r="R126" s="10">
        <v>27</v>
      </c>
      <c r="S126" s="10">
        <v>24</v>
      </c>
      <c r="T126" s="117">
        <f>Q126+M126</f>
        <v>0.20456018518518518</v>
      </c>
      <c r="U126" s="79" t="s">
        <v>40</v>
      </c>
      <c r="V126" s="79">
        <v>1992</v>
      </c>
      <c r="W126" s="79">
        <v>6</v>
      </c>
      <c r="X126" s="79">
        <v>54</v>
      </c>
      <c r="Y126" s="79"/>
    </row>
    <row r="127" spans="1:25" ht="12.75">
      <c r="A127" s="165">
        <v>73</v>
      </c>
      <c r="B127" s="10">
        <v>18</v>
      </c>
      <c r="C127" s="5" t="s">
        <v>21</v>
      </c>
      <c r="D127" s="5"/>
      <c r="E127" s="5" t="s">
        <v>22</v>
      </c>
      <c r="F127" s="5"/>
      <c r="G127" s="117">
        <v>0.07054398148148149</v>
      </c>
      <c r="H127" s="10">
        <v>19</v>
      </c>
      <c r="I127" s="5" t="s">
        <v>23</v>
      </c>
      <c r="J127" s="5"/>
      <c r="K127" s="137">
        <v>0.06986111111111111</v>
      </c>
      <c r="L127" s="10">
        <v>12</v>
      </c>
      <c r="M127" s="117">
        <f>K127+G127</f>
        <v>0.1404050925925926</v>
      </c>
      <c r="N127" s="10">
        <v>17</v>
      </c>
      <c r="O127" s="5" t="s">
        <v>24</v>
      </c>
      <c r="P127" s="5"/>
      <c r="Q127" s="137">
        <v>0.06439814814814815</v>
      </c>
      <c r="R127" s="10">
        <v>12</v>
      </c>
      <c r="S127" s="10">
        <v>15</v>
      </c>
      <c r="T127" s="117">
        <f>Q127+M127</f>
        <v>0.20480324074074074</v>
      </c>
      <c r="U127" s="79" t="s">
        <v>40</v>
      </c>
      <c r="V127" s="79">
        <v>1987</v>
      </c>
      <c r="W127" s="79">
        <v>1</v>
      </c>
      <c r="X127" s="79">
        <v>54</v>
      </c>
      <c r="Y127" s="79"/>
    </row>
    <row r="128" spans="1:25" ht="11.25">
      <c r="A128" s="150">
        <v>74</v>
      </c>
      <c r="B128" s="10">
        <v>5</v>
      </c>
      <c r="C128" s="5" t="s">
        <v>21</v>
      </c>
      <c r="D128" s="5">
        <f>(3*88)-F128-J128-P128</f>
        <v>65</v>
      </c>
      <c r="E128" s="5" t="s">
        <v>22</v>
      </c>
      <c r="F128" s="5">
        <v>66</v>
      </c>
      <c r="G128" s="117">
        <v>0.06929398148148148</v>
      </c>
      <c r="H128" s="10">
        <v>22</v>
      </c>
      <c r="I128" s="5" t="s">
        <v>23</v>
      </c>
      <c r="J128" s="5">
        <v>66</v>
      </c>
      <c r="K128" s="117">
        <v>0.06457175925925926</v>
      </c>
      <c r="L128" s="10">
        <v>20</v>
      </c>
      <c r="M128" s="117">
        <f>K128+G128</f>
        <v>0.13386574074074076</v>
      </c>
      <c r="N128" s="10">
        <v>20</v>
      </c>
      <c r="O128" s="5" t="s">
        <v>24</v>
      </c>
      <c r="P128" s="5">
        <v>67</v>
      </c>
      <c r="Q128" s="117">
        <v>0.07126157407407407</v>
      </c>
      <c r="R128" s="10">
        <v>14</v>
      </c>
      <c r="S128" s="10">
        <v>15</v>
      </c>
      <c r="T128" s="117">
        <f>Q128+M128</f>
        <v>0.20512731481481483</v>
      </c>
      <c r="U128" s="79" t="s">
        <v>40</v>
      </c>
      <c r="V128" s="79">
        <v>1988</v>
      </c>
      <c r="W128" s="79">
        <v>2</v>
      </c>
      <c r="X128" s="79">
        <v>54</v>
      </c>
      <c r="Y128" s="79"/>
    </row>
    <row r="129" spans="1:40" ht="12.75">
      <c r="A129" s="165">
        <v>75</v>
      </c>
      <c r="B129" s="58">
        <v>169</v>
      </c>
      <c r="C129" s="58" t="s">
        <v>668</v>
      </c>
      <c r="D129" s="151">
        <v>104</v>
      </c>
      <c r="E129" s="58" t="s">
        <v>669</v>
      </c>
      <c r="F129" s="58">
        <v>1982</v>
      </c>
      <c r="G129" s="152">
        <v>0.053587962962962976</v>
      </c>
      <c r="H129" s="150">
        <v>2</v>
      </c>
      <c r="I129" s="58" t="s">
        <v>670</v>
      </c>
      <c r="J129" s="58">
        <v>1975</v>
      </c>
      <c r="K129" s="152">
        <v>0.07553240740740741</v>
      </c>
      <c r="L129" s="150">
        <v>22</v>
      </c>
      <c r="M129" s="152">
        <v>0.12912037037037039</v>
      </c>
      <c r="N129" s="150">
        <v>13</v>
      </c>
      <c r="O129" s="58" t="s">
        <v>671</v>
      </c>
      <c r="P129" s="58">
        <v>1981</v>
      </c>
      <c r="Q129" s="152">
        <v>0.07604166666666667</v>
      </c>
      <c r="R129" s="150">
        <v>19</v>
      </c>
      <c r="S129" s="150">
        <v>15</v>
      </c>
      <c r="T129" s="152">
        <v>0.20516203703703706</v>
      </c>
      <c r="U129" s="62" t="s">
        <v>130</v>
      </c>
      <c r="V129" s="79">
        <v>2014</v>
      </c>
      <c r="W129" s="79">
        <v>28</v>
      </c>
      <c r="X129" s="79">
        <v>54</v>
      </c>
      <c r="Y129" s="151">
        <v>53.8</v>
      </c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</row>
    <row r="130" spans="1:40" ht="11.25">
      <c r="A130" s="150">
        <v>76</v>
      </c>
      <c r="B130" s="148">
        <v>199</v>
      </c>
      <c r="C130" s="148" t="s">
        <v>749</v>
      </c>
      <c r="D130" s="148">
        <v>52</v>
      </c>
      <c r="E130" s="148" t="s">
        <v>739</v>
      </c>
      <c r="F130" s="148">
        <v>1964</v>
      </c>
      <c r="G130" s="149">
        <v>0.05866898148148142</v>
      </c>
      <c r="H130" s="148">
        <v>2</v>
      </c>
      <c r="I130" s="151"/>
      <c r="J130" s="148"/>
      <c r="K130" s="149">
        <v>0.07273148148148156</v>
      </c>
      <c r="L130" s="148">
        <v>3</v>
      </c>
      <c r="M130" s="149">
        <v>0.13140046296296298</v>
      </c>
      <c r="N130" s="148">
        <v>2</v>
      </c>
      <c r="O130" s="148"/>
      <c r="P130" s="148"/>
      <c r="Q130" s="149">
        <v>0.07380787037037029</v>
      </c>
      <c r="R130" s="148">
        <v>2</v>
      </c>
      <c r="S130" s="148">
        <v>2</v>
      </c>
      <c r="T130" s="149">
        <v>0.20520833333333327</v>
      </c>
      <c r="U130" s="148" t="s">
        <v>422</v>
      </c>
      <c r="V130" s="79">
        <v>2016</v>
      </c>
      <c r="W130" s="79">
        <v>30</v>
      </c>
      <c r="X130" s="79">
        <v>54</v>
      </c>
      <c r="Y130" s="79">
        <v>53.5</v>
      </c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</row>
    <row r="131" spans="1:25" ht="12.75">
      <c r="A131" s="165">
        <v>77</v>
      </c>
      <c r="B131" s="10">
        <v>19</v>
      </c>
      <c r="C131" s="10" t="s">
        <v>25</v>
      </c>
      <c r="D131" s="5"/>
      <c r="E131" s="5" t="s">
        <v>26</v>
      </c>
      <c r="F131" s="5"/>
      <c r="G131" s="117">
        <v>0.060648148148148145</v>
      </c>
      <c r="H131" s="10">
        <v>13</v>
      </c>
      <c r="I131" s="5" t="s">
        <v>27</v>
      </c>
      <c r="J131" s="5"/>
      <c r="K131" s="117">
        <v>0.06763888888888889</v>
      </c>
      <c r="L131" s="10">
        <v>10</v>
      </c>
      <c r="M131" s="117">
        <f>K131+G131</f>
        <v>0.12828703703703703</v>
      </c>
      <c r="N131" s="10">
        <v>8</v>
      </c>
      <c r="O131" s="5" t="s">
        <v>28</v>
      </c>
      <c r="P131" s="5"/>
      <c r="Q131" s="117">
        <v>0.07734953703703704</v>
      </c>
      <c r="R131" s="10">
        <v>17</v>
      </c>
      <c r="S131" s="10">
        <v>16</v>
      </c>
      <c r="T131" s="117">
        <f>Q131+M131</f>
        <v>0.20563657407407407</v>
      </c>
      <c r="U131" s="79" t="s">
        <v>40</v>
      </c>
      <c r="V131" s="79">
        <v>1987</v>
      </c>
      <c r="W131" s="79">
        <v>1</v>
      </c>
      <c r="X131" s="79">
        <v>54</v>
      </c>
      <c r="Y131" s="79"/>
    </row>
    <row r="132" spans="1:25" ht="11.25">
      <c r="A132" s="150">
        <v>78</v>
      </c>
      <c r="B132" s="135">
        <v>138</v>
      </c>
      <c r="C132" s="135" t="s">
        <v>319</v>
      </c>
      <c r="D132" s="135">
        <v>112</v>
      </c>
      <c r="E132" s="135" t="s">
        <v>320</v>
      </c>
      <c r="F132" s="135">
        <v>1965</v>
      </c>
      <c r="G132" s="141">
        <v>0.0685648148148148</v>
      </c>
      <c r="H132" s="140">
        <v>23</v>
      </c>
      <c r="I132" s="135" t="s">
        <v>321</v>
      </c>
      <c r="J132" s="135">
        <v>1958</v>
      </c>
      <c r="K132" s="141">
        <v>0.06506944444444451</v>
      </c>
      <c r="L132" s="140">
        <v>11</v>
      </c>
      <c r="M132" s="137">
        <f>K132+G132</f>
        <v>0.1336342592592593</v>
      </c>
      <c r="N132" s="140">
        <v>14</v>
      </c>
      <c r="O132" s="135" t="s">
        <v>322</v>
      </c>
      <c r="P132" s="135">
        <v>1962</v>
      </c>
      <c r="Q132" s="141">
        <v>0.072199074074074</v>
      </c>
      <c r="R132" s="140">
        <v>15</v>
      </c>
      <c r="S132" s="140">
        <v>13</v>
      </c>
      <c r="T132" s="141">
        <v>0.2058333333333333</v>
      </c>
      <c r="U132" s="79" t="s">
        <v>40</v>
      </c>
      <c r="V132" s="79">
        <v>1999</v>
      </c>
      <c r="W132" s="79">
        <v>13</v>
      </c>
      <c r="X132" s="79">
        <v>54</v>
      </c>
      <c r="Y132" s="79"/>
    </row>
    <row r="133" spans="1:25" ht="12.75">
      <c r="A133" s="165">
        <v>79</v>
      </c>
      <c r="B133" s="10">
        <v>144</v>
      </c>
      <c r="C133" s="5" t="s">
        <v>165</v>
      </c>
      <c r="D133" s="10">
        <v>110</v>
      </c>
      <c r="E133" s="5" t="s">
        <v>14</v>
      </c>
      <c r="F133" s="10">
        <v>58</v>
      </c>
      <c r="G133" s="108">
        <v>0.06614583333333333</v>
      </c>
      <c r="H133" s="10">
        <v>10</v>
      </c>
      <c r="I133" s="5" t="s">
        <v>16</v>
      </c>
      <c r="J133" s="10">
        <v>58</v>
      </c>
      <c r="K133" s="108">
        <v>0.06434027777777777</v>
      </c>
      <c r="L133" s="10">
        <v>14</v>
      </c>
      <c r="M133" s="117">
        <v>0.1304861111111111</v>
      </c>
      <c r="N133" s="10">
        <v>11</v>
      </c>
      <c r="O133" s="5" t="s">
        <v>48</v>
      </c>
      <c r="P133" s="10">
        <v>62</v>
      </c>
      <c r="Q133" s="108" t="s">
        <v>205</v>
      </c>
      <c r="R133" s="10">
        <v>16</v>
      </c>
      <c r="S133" s="10">
        <v>12</v>
      </c>
      <c r="T133" s="108" t="s">
        <v>206</v>
      </c>
      <c r="U133" s="79" t="s">
        <v>130</v>
      </c>
      <c r="V133" s="79">
        <v>1996</v>
      </c>
      <c r="W133" s="79">
        <v>10</v>
      </c>
      <c r="X133" s="79">
        <v>54</v>
      </c>
      <c r="Y133" s="79"/>
    </row>
    <row r="134" spans="1:25" ht="11.25">
      <c r="A134" s="150">
        <v>80</v>
      </c>
      <c r="B134" s="10">
        <v>145</v>
      </c>
      <c r="C134" s="5" t="s">
        <v>207</v>
      </c>
      <c r="D134" s="10">
        <v>104</v>
      </c>
      <c r="E134" s="5" t="s">
        <v>178</v>
      </c>
      <c r="F134" s="10">
        <v>65</v>
      </c>
      <c r="G134" s="108">
        <v>0.06673611111111111</v>
      </c>
      <c r="H134" s="10">
        <v>11</v>
      </c>
      <c r="I134" s="5" t="s">
        <v>177</v>
      </c>
      <c r="J134" s="10">
        <v>61</v>
      </c>
      <c r="K134" s="108">
        <v>0.05825231481481482</v>
      </c>
      <c r="L134" s="10">
        <v>4</v>
      </c>
      <c r="M134" s="117">
        <v>0.12498842592592593</v>
      </c>
      <c r="N134" s="10">
        <v>9</v>
      </c>
      <c r="O134" s="5" t="s">
        <v>136</v>
      </c>
      <c r="P134" s="10">
        <v>58</v>
      </c>
      <c r="Q134" s="108">
        <v>0.08109953703703704</v>
      </c>
      <c r="R134" s="10">
        <v>24</v>
      </c>
      <c r="S134" s="10">
        <v>13</v>
      </c>
      <c r="T134" s="108" t="s">
        <v>208</v>
      </c>
      <c r="U134" s="79" t="s">
        <v>130</v>
      </c>
      <c r="V134" s="79">
        <v>1996</v>
      </c>
      <c r="W134" s="79">
        <v>10</v>
      </c>
      <c r="X134" s="79">
        <v>54</v>
      </c>
      <c r="Y134" s="79"/>
    </row>
    <row r="135" spans="1:40" ht="12.75">
      <c r="A135" s="165">
        <v>81</v>
      </c>
      <c r="B135" s="148">
        <v>124</v>
      </c>
      <c r="C135" s="148" t="s">
        <v>693</v>
      </c>
      <c r="D135" s="148">
        <v>62</v>
      </c>
      <c r="E135" s="148" t="s">
        <v>694</v>
      </c>
      <c r="F135" s="148">
        <v>1997</v>
      </c>
      <c r="G135" s="149">
        <v>0.06738425925925928</v>
      </c>
      <c r="H135" s="148"/>
      <c r="I135" s="148" t="s">
        <v>695</v>
      </c>
      <c r="J135" s="148">
        <v>1993</v>
      </c>
      <c r="K135" s="149">
        <v>0.07600694444444445</v>
      </c>
      <c r="L135" s="148"/>
      <c r="M135" s="149">
        <v>0.14339120370370373</v>
      </c>
      <c r="N135" s="148"/>
      <c r="O135" s="148" t="s">
        <v>696</v>
      </c>
      <c r="P135" s="148">
        <v>1993</v>
      </c>
      <c r="Q135" s="149">
        <v>0.062962962962963</v>
      </c>
      <c r="R135" s="148"/>
      <c r="S135" s="148"/>
      <c r="T135" s="149">
        <v>0.20635416666666673</v>
      </c>
      <c r="U135" s="148" t="s">
        <v>364</v>
      </c>
      <c r="V135" s="79">
        <v>2015</v>
      </c>
      <c r="W135" s="79">
        <v>29</v>
      </c>
      <c r="X135" s="79">
        <v>54</v>
      </c>
      <c r="Y135" s="79">
        <v>53.5</v>
      </c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</row>
    <row r="136" spans="1:40" ht="11.25">
      <c r="A136" s="150">
        <v>82</v>
      </c>
      <c r="B136" s="148">
        <v>124</v>
      </c>
      <c r="C136" s="148" t="s">
        <v>693</v>
      </c>
      <c r="D136" s="148">
        <v>62</v>
      </c>
      <c r="E136" s="148" t="s">
        <v>694</v>
      </c>
      <c r="F136" s="148">
        <v>1997</v>
      </c>
      <c r="G136" s="149">
        <v>0.06738425925925928</v>
      </c>
      <c r="H136" s="148">
        <v>10</v>
      </c>
      <c r="I136" s="148" t="s">
        <v>695</v>
      </c>
      <c r="J136" s="148">
        <v>1993</v>
      </c>
      <c r="K136" s="149">
        <v>0.07600694444444445</v>
      </c>
      <c r="L136" s="148">
        <v>4</v>
      </c>
      <c r="M136" s="149">
        <v>0.14339120370370373</v>
      </c>
      <c r="N136" s="148">
        <v>7</v>
      </c>
      <c r="O136" s="148" t="s">
        <v>696</v>
      </c>
      <c r="P136" s="148">
        <v>1993</v>
      </c>
      <c r="Q136" s="149">
        <v>0.062962962962963</v>
      </c>
      <c r="R136" s="148">
        <v>10</v>
      </c>
      <c r="S136" s="148">
        <v>10</v>
      </c>
      <c r="T136" s="149">
        <v>0.20635416666666673</v>
      </c>
      <c r="U136" s="148" t="s">
        <v>364</v>
      </c>
      <c r="V136" s="79">
        <v>2015</v>
      </c>
      <c r="W136" s="79">
        <v>29</v>
      </c>
      <c r="X136" s="79">
        <v>54</v>
      </c>
      <c r="Y136" s="79">
        <v>53.5</v>
      </c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</row>
    <row r="137" spans="1:25" ht="12.75">
      <c r="A137" s="165">
        <v>83</v>
      </c>
      <c r="B137" s="5">
        <v>5</v>
      </c>
      <c r="C137" s="5" t="s">
        <v>31</v>
      </c>
      <c r="D137" s="5"/>
      <c r="E137" s="5" t="s">
        <v>32</v>
      </c>
      <c r="F137" s="5"/>
      <c r="G137" s="117">
        <v>0.0594212962962963</v>
      </c>
      <c r="H137" s="10">
        <v>2</v>
      </c>
      <c r="I137" s="5" t="s">
        <v>33</v>
      </c>
      <c r="J137" s="5"/>
      <c r="K137" s="137">
        <v>0.07733796296296297</v>
      </c>
      <c r="L137" s="10">
        <v>3</v>
      </c>
      <c r="M137" s="117">
        <f>K137+G137</f>
        <v>0.13675925925925927</v>
      </c>
      <c r="N137" s="10">
        <v>2</v>
      </c>
      <c r="O137" s="5" t="s">
        <v>34</v>
      </c>
      <c r="P137" s="5"/>
      <c r="Q137" s="117">
        <v>0.07163194444444444</v>
      </c>
      <c r="R137" s="10">
        <v>2</v>
      </c>
      <c r="S137" s="5">
        <v>2</v>
      </c>
      <c r="T137" s="117">
        <f>Q137+M137</f>
        <v>0.20839120370370373</v>
      </c>
      <c r="U137" s="79" t="s">
        <v>41</v>
      </c>
      <c r="V137" s="79">
        <v>1987</v>
      </c>
      <c r="W137" s="79">
        <v>1</v>
      </c>
      <c r="X137" s="79">
        <v>54</v>
      </c>
      <c r="Y137" s="79"/>
    </row>
    <row r="138" spans="1:25" ht="11.25">
      <c r="A138" s="150">
        <v>84</v>
      </c>
      <c r="B138" s="58">
        <v>175</v>
      </c>
      <c r="C138" s="58" t="s">
        <v>617</v>
      </c>
      <c r="D138" s="151">
        <v>136</v>
      </c>
      <c r="E138" s="58" t="s">
        <v>520</v>
      </c>
      <c r="F138" s="58">
        <v>1974</v>
      </c>
      <c r="G138" s="157">
        <v>0.0640162037037037</v>
      </c>
      <c r="H138" s="150">
        <v>6</v>
      </c>
      <c r="I138" s="58" t="s">
        <v>463</v>
      </c>
      <c r="J138" s="58">
        <v>1964</v>
      </c>
      <c r="K138" s="157">
        <v>0.07172453703703702</v>
      </c>
      <c r="L138" s="150">
        <v>6</v>
      </c>
      <c r="M138" s="157">
        <v>0.13574074074074072</v>
      </c>
      <c r="N138" s="150">
        <v>5</v>
      </c>
      <c r="O138" s="58" t="s">
        <v>495</v>
      </c>
      <c r="P138" s="58">
        <v>1962</v>
      </c>
      <c r="Q138" s="157">
        <v>0.07270833333333337</v>
      </c>
      <c r="R138" s="150">
        <v>5</v>
      </c>
      <c r="S138" s="150">
        <v>4</v>
      </c>
      <c r="T138" s="157">
        <v>0.2084490740740741</v>
      </c>
      <c r="U138" s="79" t="s">
        <v>41</v>
      </c>
      <c r="V138" s="79">
        <v>2012</v>
      </c>
      <c r="W138" s="79">
        <v>26</v>
      </c>
      <c r="X138" s="79">
        <v>54</v>
      </c>
      <c r="Y138" s="79"/>
    </row>
    <row r="139" spans="1:25" ht="12.75">
      <c r="A139" s="165">
        <v>85</v>
      </c>
      <c r="B139" s="10">
        <v>20</v>
      </c>
      <c r="C139" s="10" t="s">
        <v>55</v>
      </c>
      <c r="D139" s="5"/>
      <c r="E139" s="5" t="s">
        <v>4</v>
      </c>
      <c r="F139" s="5"/>
      <c r="G139" s="117">
        <v>0.06083333333333333</v>
      </c>
      <c r="H139" s="10">
        <v>21</v>
      </c>
      <c r="I139" s="5" t="s">
        <v>11</v>
      </c>
      <c r="J139" s="5"/>
      <c r="K139" s="117">
        <v>0.0737037037037037</v>
      </c>
      <c r="L139" s="5">
        <v>23</v>
      </c>
      <c r="M139" s="117">
        <f>K139+G139</f>
        <v>0.13453703703703704</v>
      </c>
      <c r="N139" s="10">
        <v>21</v>
      </c>
      <c r="O139" s="5" t="s">
        <v>56</v>
      </c>
      <c r="P139" s="5"/>
      <c r="Q139" s="117">
        <v>0.07395833333333333</v>
      </c>
      <c r="R139" s="10">
        <v>21</v>
      </c>
      <c r="S139" s="10">
        <v>21</v>
      </c>
      <c r="T139" s="117">
        <f>Q139+M139</f>
        <v>0.20849537037037036</v>
      </c>
      <c r="U139" s="79" t="s">
        <v>40</v>
      </c>
      <c r="V139" s="79">
        <v>1990</v>
      </c>
      <c r="W139" s="79">
        <v>4</v>
      </c>
      <c r="X139" s="79">
        <v>54</v>
      </c>
      <c r="Y139" s="79"/>
    </row>
    <row r="140" spans="1:25" ht="11.25">
      <c r="A140" s="150">
        <v>86</v>
      </c>
      <c r="B140" s="58">
        <v>160</v>
      </c>
      <c r="C140" s="58" t="s">
        <v>608</v>
      </c>
      <c r="D140" s="151">
        <v>100</v>
      </c>
      <c r="E140" s="58" t="s">
        <v>481</v>
      </c>
      <c r="F140" s="58">
        <v>1983</v>
      </c>
      <c r="G140" s="157">
        <v>0.07178240740740738</v>
      </c>
      <c r="H140" s="150">
        <v>15</v>
      </c>
      <c r="I140" s="58" t="s">
        <v>609</v>
      </c>
      <c r="J140" s="58">
        <v>1964</v>
      </c>
      <c r="K140" s="157">
        <v>0.0640277777777778</v>
      </c>
      <c r="L140" s="150">
        <v>5</v>
      </c>
      <c r="M140" s="157">
        <v>0.13581018518518517</v>
      </c>
      <c r="N140" s="150">
        <v>10</v>
      </c>
      <c r="O140" s="58" t="s">
        <v>563</v>
      </c>
      <c r="P140" s="58">
        <v>1989</v>
      </c>
      <c r="Q140" s="157">
        <v>0.07271990740740741</v>
      </c>
      <c r="R140" s="150">
        <v>6</v>
      </c>
      <c r="S140" s="150">
        <v>7</v>
      </c>
      <c r="T140" s="157">
        <v>0.2085300925925926</v>
      </c>
      <c r="U140" s="79" t="s">
        <v>40</v>
      </c>
      <c r="V140" s="79">
        <v>2012</v>
      </c>
      <c r="W140" s="79">
        <v>26</v>
      </c>
      <c r="X140" s="79">
        <v>54</v>
      </c>
      <c r="Y140" s="79"/>
    </row>
    <row r="141" spans="1:25" ht="12.75">
      <c r="A141" s="165">
        <v>87</v>
      </c>
      <c r="B141" s="135">
        <v>136</v>
      </c>
      <c r="C141" s="135" t="s">
        <v>323</v>
      </c>
      <c r="D141" s="135">
        <v>100</v>
      </c>
      <c r="E141" s="135" t="s">
        <v>324</v>
      </c>
      <c r="F141" s="135">
        <v>1964</v>
      </c>
      <c r="G141" s="141">
        <v>0.06491898148148145</v>
      </c>
      <c r="H141" s="140">
        <v>15</v>
      </c>
      <c r="I141" s="135" t="s">
        <v>325</v>
      </c>
      <c r="J141" s="135">
        <v>1971</v>
      </c>
      <c r="K141" s="141">
        <v>0.07015046296296301</v>
      </c>
      <c r="L141" s="140">
        <v>17</v>
      </c>
      <c r="M141" s="137">
        <f>K141+G141</f>
        <v>0.13506944444444446</v>
      </c>
      <c r="N141" s="140">
        <v>16</v>
      </c>
      <c r="O141" s="135" t="s">
        <v>326</v>
      </c>
      <c r="P141" s="135">
        <v>1962</v>
      </c>
      <c r="Q141" s="141">
        <v>0.07464120370370375</v>
      </c>
      <c r="R141" s="140">
        <v>18</v>
      </c>
      <c r="S141" s="140">
        <v>18</v>
      </c>
      <c r="T141" s="141">
        <v>0.20971064814814822</v>
      </c>
      <c r="U141" s="79" t="s">
        <v>40</v>
      </c>
      <c r="V141" s="79">
        <v>1999</v>
      </c>
      <c r="W141" s="79">
        <v>13</v>
      </c>
      <c r="X141" s="79">
        <v>54</v>
      </c>
      <c r="Y141" s="79"/>
    </row>
    <row r="142" spans="1:25" ht="11.25">
      <c r="A142" s="150">
        <v>88</v>
      </c>
      <c r="B142" s="135">
        <v>142</v>
      </c>
      <c r="C142" s="135" t="s">
        <v>399</v>
      </c>
      <c r="D142" s="135">
        <v>101</v>
      </c>
      <c r="E142" s="135" t="s">
        <v>347</v>
      </c>
      <c r="F142" s="135">
        <v>1969</v>
      </c>
      <c r="G142" s="141">
        <v>0.0656828703703704</v>
      </c>
      <c r="H142" s="140">
        <v>15</v>
      </c>
      <c r="I142" s="135" t="s">
        <v>400</v>
      </c>
      <c r="J142" s="135">
        <v>1965</v>
      </c>
      <c r="K142" s="141">
        <v>0.06143518518518515</v>
      </c>
      <c r="L142" s="141"/>
      <c r="M142" s="137">
        <f>K142+G142</f>
        <v>0.12711805555555555</v>
      </c>
      <c r="N142" s="140">
        <v>9</v>
      </c>
      <c r="O142" s="135" t="s">
        <v>401</v>
      </c>
      <c r="P142" s="135">
        <v>1968</v>
      </c>
      <c r="Q142" s="156">
        <v>0.08259259259259266</v>
      </c>
      <c r="R142" s="140">
        <v>24</v>
      </c>
      <c r="S142" s="140">
        <v>17</v>
      </c>
      <c r="T142" s="141">
        <v>0.20971064814814822</v>
      </c>
      <c r="U142" s="58" t="s">
        <v>40</v>
      </c>
      <c r="V142" s="79">
        <v>2001</v>
      </c>
      <c r="W142" s="79">
        <v>15</v>
      </c>
      <c r="X142" s="79">
        <v>54</v>
      </c>
      <c r="Y142" s="79"/>
    </row>
    <row r="143" spans="1:25" ht="12.75">
      <c r="A143" s="165">
        <v>89</v>
      </c>
      <c r="B143" s="5">
        <v>21</v>
      </c>
      <c r="C143" s="5" t="s">
        <v>114</v>
      </c>
      <c r="D143" s="5">
        <f>(3*94)-(F143+J143+P143)</f>
        <v>70</v>
      </c>
      <c r="E143" s="5" t="s">
        <v>169</v>
      </c>
      <c r="F143" s="5">
        <v>70</v>
      </c>
      <c r="G143" s="137">
        <v>0.0705324074074074</v>
      </c>
      <c r="H143" s="10">
        <v>31</v>
      </c>
      <c r="I143" s="5" t="s">
        <v>134</v>
      </c>
      <c r="J143" s="5">
        <v>72</v>
      </c>
      <c r="K143" s="137">
        <v>0.07547453703703703</v>
      </c>
      <c r="L143" s="10">
        <v>37</v>
      </c>
      <c r="M143" s="117">
        <f>G143+K143</f>
        <v>0.14600694444444445</v>
      </c>
      <c r="N143" s="10">
        <v>33</v>
      </c>
      <c r="O143" s="5" t="s">
        <v>100</v>
      </c>
      <c r="P143" s="5">
        <v>70</v>
      </c>
      <c r="Q143" s="137">
        <v>0.06418981481481481</v>
      </c>
      <c r="R143" s="10">
        <v>8</v>
      </c>
      <c r="S143" s="10">
        <v>30</v>
      </c>
      <c r="T143" s="117">
        <f>Q143+M143</f>
        <v>0.21019675925925926</v>
      </c>
      <c r="U143" s="79" t="s">
        <v>40</v>
      </c>
      <c r="V143" s="79">
        <v>1994</v>
      </c>
      <c r="W143" s="79">
        <v>8</v>
      </c>
      <c r="X143" s="79">
        <v>54</v>
      </c>
      <c r="Y143" s="79"/>
    </row>
    <row r="144" spans="1:25" ht="11.25">
      <c r="A144" s="150">
        <v>90</v>
      </c>
      <c r="B144" s="5">
        <v>20</v>
      </c>
      <c r="C144" s="5" t="s">
        <v>58</v>
      </c>
      <c r="D144" s="5"/>
      <c r="E144" s="5" t="s">
        <v>32</v>
      </c>
      <c r="F144" s="5"/>
      <c r="G144" s="117">
        <v>0.0605324074074074</v>
      </c>
      <c r="H144" s="10">
        <v>6</v>
      </c>
      <c r="I144" s="5" t="s">
        <v>33</v>
      </c>
      <c r="J144" s="5"/>
      <c r="K144" s="137">
        <v>0.07927083333333333</v>
      </c>
      <c r="L144" s="5">
        <v>9</v>
      </c>
      <c r="M144" s="117">
        <f>K144+G144</f>
        <v>0.13980324074074074</v>
      </c>
      <c r="N144" s="10">
        <v>9</v>
      </c>
      <c r="O144" s="5" t="s">
        <v>34</v>
      </c>
      <c r="P144" s="10"/>
      <c r="Q144" s="117">
        <f>T144-M144</f>
        <v>0.07081018518518517</v>
      </c>
      <c r="R144" s="10">
        <v>8</v>
      </c>
      <c r="S144" s="10">
        <f>A144</f>
        <v>90</v>
      </c>
      <c r="T144" s="117">
        <v>0.2106134259259259</v>
      </c>
      <c r="U144" s="79" t="s">
        <v>80</v>
      </c>
      <c r="V144" s="79">
        <v>1989</v>
      </c>
      <c r="W144" s="79">
        <v>3</v>
      </c>
      <c r="X144" s="79">
        <v>54</v>
      </c>
      <c r="Y144" s="79"/>
    </row>
    <row r="145" spans="1:25" ht="12.75">
      <c r="A145" s="165">
        <v>91</v>
      </c>
      <c r="B145" s="135">
        <v>115</v>
      </c>
      <c r="C145" s="135" t="s">
        <v>402</v>
      </c>
      <c r="D145" s="135">
        <v>104</v>
      </c>
      <c r="E145" s="135" t="s">
        <v>379</v>
      </c>
      <c r="F145" s="135">
        <v>1969</v>
      </c>
      <c r="G145" s="141">
        <v>0.06453703703703706</v>
      </c>
      <c r="H145" s="140">
        <v>11</v>
      </c>
      <c r="I145" s="135" t="s">
        <v>331</v>
      </c>
      <c r="J145" s="135">
        <v>1968</v>
      </c>
      <c r="K145" s="141">
        <v>0.07140046296296299</v>
      </c>
      <c r="L145" s="141"/>
      <c r="M145" s="137">
        <f>K145+G145</f>
        <v>0.13593750000000004</v>
      </c>
      <c r="N145" s="140">
        <v>19</v>
      </c>
      <c r="O145" s="135" t="s">
        <v>333</v>
      </c>
      <c r="P145" s="135">
        <v>1962</v>
      </c>
      <c r="Q145" s="156">
        <v>0.07550925925925922</v>
      </c>
      <c r="R145" s="140">
        <v>18</v>
      </c>
      <c r="S145" s="140">
        <v>18</v>
      </c>
      <c r="T145" s="141">
        <v>0.21144675925925926</v>
      </c>
      <c r="U145" s="58" t="s">
        <v>40</v>
      </c>
      <c r="V145" s="79">
        <v>2001</v>
      </c>
      <c r="W145" s="79">
        <v>15</v>
      </c>
      <c r="X145" s="79">
        <v>54</v>
      </c>
      <c r="Y145" s="79"/>
    </row>
    <row r="146" spans="1:40" ht="11.25">
      <c r="A146" s="150">
        <v>92</v>
      </c>
      <c r="B146" s="148">
        <v>199</v>
      </c>
      <c r="C146" s="148" t="s">
        <v>506</v>
      </c>
      <c r="D146" s="148">
        <v>156</v>
      </c>
      <c r="E146" s="148" t="s">
        <v>739</v>
      </c>
      <c r="F146" s="148">
        <v>1964</v>
      </c>
      <c r="G146" s="149">
        <v>0.05866898148148142</v>
      </c>
      <c r="H146" s="148">
        <v>1</v>
      </c>
      <c r="I146" s="148" t="s">
        <v>706</v>
      </c>
      <c r="J146" s="148">
        <v>1964</v>
      </c>
      <c r="K146" s="149">
        <v>0.07871527777777776</v>
      </c>
      <c r="L146" s="148">
        <v>7</v>
      </c>
      <c r="M146" s="149">
        <v>0.13738425925925918</v>
      </c>
      <c r="N146" s="148">
        <v>4</v>
      </c>
      <c r="O146" s="148" t="s">
        <v>26</v>
      </c>
      <c r="P146" s="148">
        <v>1964</v>
      </c>
      <c r="Q146" s="149">
        <v>0.07476851851851851</v>
      </c>
      <c r="R146" s="148">
        <v>3</v>
      </c>
      <c r="S146" s="148">
        <v>3</v>
      </c>
      <c r="T146" s="149">
        <v>0.2121527777777777</v>
      </c>
      <c r="U146" s="148" t="s">
        <v>681</v>
      </c>
      <c r="V146" s="79">
        <v>2016</v>
      </c>
      <c r="W146" s="79">
        <v>30</v>
      </c>
      <c r="X146" s="79">
        <v>54</v>
      </c>
      <c r="Y146" s="79">
        <v>53.5</v>
      </c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</row>
    <row r="147" spans="1:25" ht="12.75">
      <c r="A147" s="165">
        <v>93</v>
      </c>
      <c r="B147" s="162">
        <v>181</v>
      </c>
      <c r="C147" s="162" t="s">
        <v>751</v>
      </c>
      <c r="D147" s="162">
        <v>126</v>
      </c>
      <c r="E147" s="162" t="s">
        <v>69</v>
      </c>
      <c r="F147" s="162">
        <v>1965</v>
      </c>
      <c r="G147" s="163">
        <v>0.0734375</v>
      </c>
      <c r="H147" s="162">
        <v>4</v>
      </c>
      <c r="I147" s="162" t="s">
        <v>788</v>
      </c>
      <c r="J147" s="162">
        <v>1993</v>
      </c>
      <c r="K147" s="163">
        <v>0.06512731481481482</v>
      </c>
      <c r="L147" s="164">
        <v>3</v>
      </c>
      <c r="M147" s="163">
        <v>0.13856481481481484</v>
      </c>
      <c r="N147" s="162">
        <v>3</v>
      </c>
      <c r="O147" s="162" t="s">
        <v>194</v>
      </c>
      <c r="P147" s="162">
        <v>1967</v>
      </c>
      <c r="Q147" s="163">
        <v>0.07391203703703704</v>
      </c>
      <c r="R147" s="162">
        <v>5</v>
      </c>
      <c r="S147" s="162">
        <v>3</v>
      </c>
      <c r="T147" s="163">
        <v>0.21247685185185183</v>
      </c>
      <c r="U147" s="162" t="s">
        <v>149</v>
      </c>
      <c r="V147" s="79">
        <v>2017</v>
      </c>
      <c r="W147" s="79">
        <v>31</v>
      </c>
      <c r="X147" s="79">
        <v>54</v>
      </c>
      <c r="Y147" s="79">
        <v>53.5</v>
      </c>
    </row>
    <row r="148" spans="1:40" ht="11.25">
      <c r="A148" s="150">
        <v>94</v>
      </c>
      <c r="B148" s="148">
        <v>176</v>
      </c>
      <c r="C148" s="148" t="s">
        <v>740</v>
      </c>
      <c r="D148" s="148">
        <v>120</v>
      </c>
      <c r="E148" s="148" t="s">
        <v>741</v>
      </c>
      <c r="F148" s="148">
        <v>1989</v>
      </c>
      <c r="G148" s="149">
        <v>0.06876157407407402</v>
      </c>
      <c r="H148" s="148">
        <v>4</v>
      </c>
      <c r="I148" s="148" t="s">
        <v>742</v>
      </c>
      <c r="J148" s="148">
        <v>1977</v>
      </c>
      <c r="K148" s="149">
        <v>0.06725694444444447</v>
      </c>
      <c r="L148" s="148">
        <v>3</v>
      </c>
      <c r="M148" s="149">
        <v>0.13601851851851848</v>
      </c>
      <c r="N148" s="148">
        <v>3</v>
      </c>
      <c r="O148" s="148" t="s">
        <v>176</v>
      </c>
      <c r="P148" s="148">
        <v>1962</v>
      </c>
      <c r="Q148" s="149">
        <v>0.07700231481481479</v>
      </c>
      <c r="R148" s="148">
        <v>4</v>
      </c>
      <c r="S148" s="148">
        <v>4</v>
      </c>
      <c r="T148" s="149">
        <v>0.21302083333333327</v>
      </c>
      <c r="U148" s="148" t="s">
        <v>149</v>
      </c>
      <c r="V148" s="79">
        <v>2016</v>
      </c>
      <c r="W148" s="79">
        <v>30</v>
      </c>
      <c r="X148" s="79">
        <v>54</v>
      </c>
      <c r="Y148" s="79">
        <v>53.5</v>
      </c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</row>
    <row r="149" spans="1:40" ht="12.75">
      <c r="A149" s="165">
        <v>95</v>
      </c>
      <c r="B149" s="148">
        <v>168</v>
      </c>
      <c r="C149" s="148" t="s">
        <v>750</v>
      </c>
      <c r="D149" s="148">
        <v>33</v>
      </c>
      <c r="E149" s="148" t="s">
        <v>728</v>
      </c>
      <c r="F149" s="148">
        <v>1983</v>
      </c>
      <c r="G149" s="149">
        <v>0.06627314814814811</v>
      </c>
      <c r="H149" s="148">
        <v>4</v>
      </c>
      <c r="I149" s="151"/>
      <c r="J149" s="148"/>
      <c r="K149" s="149">
        <v>0.06869212962962962</v>
      </c>
      <c r="L149" s="148">
        <v>2</v>
      </c>
      <c r="M149" s="149">
        <v>0.13496527777777773</v>
      </c>
      <c r="N149" s="148">
        <v>3</v>
      </c>
      <c r="O149" s="148"/>
      <c r="P149" s="148"/>
      <c r="Q149" s="149">
        <v>0.07848379629629632</v>
      </c>
      <c r="R149" s="148">
        <v>3</v>
      </c>
      <c r="S149" s="148">
        <v>3</v>
      </c>
      <c r="T149" s="149">
        <v>0.21344907407407404</v>
      </c>
      <c r="U149" s="148" t="s">
        <v>61</v>
      </c>
      <c r="V149" s="79">
        <v>2016</v>
      </c>
      <c r="W149" s="79">
        <v>30</v>
      </c>
      <c r="X149" s="79">
        <v>54</v>
      </c>
      <c r="Y149" s="79">
        <v>53.5</v>
      </c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</row>
    <row r="150" spans="1:25" ht="11.25">
      <c r="A150" s="150">
        <v>96</v>
      </c>
      <c r="B150" s="10">
        <v>50</v>
      </c>
      <c r="C150" s="10" t="s">
        <v>121</v>
      </c>
      <c r="D150" s="5">
        <f>(3*92)-F150-J150-P150</f>
        <v>45</v>
      </c>
      <c r="E150" s="5" t="s">
        <v>122</v>
      </c>
      <c r="F150" s="5">
        <v>77</v>
      </c>
      <c r="G150" s="137">
        <v>0.07148148148148148</v>
      </c>
      <c r="H150" s="10">
        <v>28</v>
      </c>
      <c r="I150" s="79" t="s">
        <v>123</v>
      </c>
      <c r="J150" s="5">
        <v>77</v>
      </c>
      <c r="K150" s="137">
        <v>0.06871527777777778</v>
      </c>
      <c r="L150" s="5">
        <v>24</v>
      </c>
      <c r="M150" s="117">
        <f>K150+G150</f>
        <v>0.14019675925925926</v>
      </c>
      <c r="N150" s="10">
        <v>26</v>
      </c>
      <c r="O150" s="5" t="s">
        <v>124</v>
      </c>
      <c r="P150" s="10">
        <v>77</v>
      </c>
      <c r="Q150" s="137">
        <v>0.07373842592592593</v>
      </c>
      <c r="R150" s="10">
        <v>24</v>
      </c>
      <c r="S150" s="10">
        <v>25</v>
      </c>
      <c r="T150" s="117">
        <f>Q150+M150</f>
        <v>0.21393518518518517</v>
      </c>
      <c r="U150" s="79" t="s">
        <v>40</v>
      </c>
      <c r="V150" s="79">
        <v>1992</v>
      </c>
      <c r="W150" s="79">
        <v>6</v>
      </c>
      <c r="X150" s="79">
        <v>54</v>
      </c>
      <c r="Y150" s="79"/>
    </row>
    <row r="151" spans="1:25" ht="12.75">
      <c r="A151" s="165">
        <v>97</v>
      </c>
      <c r="B151" s="5">
        <v>4</v>
      </c>
      <c r="C151" s="5" t="s">
        <v>58</v>
      </c>
      <c r="D151" s="5"/>
      <c r="E151" s="5" t="s">
        <v>32</v>
      </c>
      <c r="F151" s="5"/>
      <c r="G151" s="117">
        <v>0.06275462962962963</v>
      </c>
      <c r="H151" s="10">
        <v>5</v>
      </c>
      <c r="I151" s="5" t="s">
        <v>33</v>
      </c>
      <c r="J151" s="5"/>
      <c r="K151" s="137">
        <v>0.07767361111111111</v>
      </c>
      <c r="L151" s="5">
        <v>7</v>
      </c>
      <c r="M151" s="117">
        <f>K151+G151</f>
        <v>0.14042824074074073</v>
      </c>
      <c r="N151" s="10">
        <v>6</v>
      </c>
      <c r="O151" s="5" t="s">
        <v>34</v>
      </c>
      <c r="P151" s="10"/>
      <c r="Q151" s="137">
        <v>0.07435185185185185</v>
      </c>
      <c r="R151" s="10">
        <v>7</v>
      </c>
      <c r="S151" s="5">
        <v>6</v>
      </c>
      <c r="T151" s="117">
        <f>Q151+M151</f>
        <v>0.21478009259259256</v>
      </c>
      <c r="U151" s="79" t="s">
        <v>41</v>
      </c>
      <c r="V151" s="79">
        <v>1990</v>
      </c>
      <c r="W151" s="79">
        <v>4</v>
      </c>
      <c r="X151" s="79">
        <v>54</v>
      </c>
      <c r="Y151" s="79"/>
    </row>
    <row r="152" spans="1:25" ht="11.25">
      <c r="A152" s="150">
        <v>98</v>
      </c>
      <c r="B152" s="135">
        <v>51</v>
      </c>
      <c r="C152" s="135" t="s">
        <v>430</v>
      </c>
      <c r="D152" s="151">
        <v>102</v>
      </c>
      <c r="E152" s="135" t="s">
        <v>347</v>
      </c>
      <c r="F152" s="135">
        <v>1969</v>
      </c>
      <c r="G152" s="154">
        <v>0.06759259259259259</v>
      </c>
      <c r="H152" s="150">
        <v>17</v>
      </c>
      <c r="I152" s="135" t="s">
        <v>331</v>
      </c>
      <c r="J152" s="135">
        <v>1968</v>
      </c>
      <c r="K152" s="154">
        <v>0.07069444444444445</v>
      </c>
      <c r="L152" s="150">
        <v>20</v>
      </c>
      <c r="M152" s="137">
        <f>K152+G152</f>
        <v>0.13828703703703704</v>
      </c>
      <c r="N152" s="150">
        <v>16</v>
      </c>
      <c r="O152" s="135" t="s">
        <v>384</v>
      </c>
      <c r="P152" s="135">
        <v>1967</v>
      </c>
      <c r="Q152" s="155">
        <v>0.07665509259259262</v>
      </c>
      <c r="R152" s="150">
        <v>15</v>
      </c>
      <c r="S152" s="150">
        <v>15</v>
      </c>
      <c r="T152" s="154">
        <v>0.21494212962962966</v>
      </c>
      <c r="U152" s="58" t="s">
        <v>41</v>
      </c>
      <c r="V152" s="79">
        <v>2002</v>
      </c>
      <c r="W152" s="79">
        <v>16</v>
      </c>
      <c r="X152" s="79">
        <v>54</v>
      </c>
      <c r="Y152" s="79"/>
    </row>
    <row r="153" spans="1:40" ht="12.75">
      <c r="A153" s="165">
        <v>99</v>
      </c>
      <c r="B153" s="58">
        <v>153</v>
      </c>
      <c r="C153" s="58" t="s">
        <v>598</v>
      </c>
      <c r="D153" s="151">
        <v>87</v>
      </c>
      <c r="E153" s="79" t="s">
        <v>639</v>
      </c>
      <c r="F153" s="58">
        <v>1987</v>
      </c>
      <c r="G153" s="152">
        <v>0.07017361111111109</v>
      </c>
      <c r="H153" s="150">
        <v>20</v>
      </c>
      <c r="I153" s="58" t="s">
        <v>640</v>
      </c>
      <c r="J153" s="58">
        <v>1983</v>
      </c>
      <c r="K153" s="152">
        <v>0.06275462962962963</v>
      </c>
      <c r="L153" s="150">
        <v>6</v>
      </c>
      <c r="M153" s="152">
        <v>0.13292824074074072</v>
      </c>
      <c r="N153" s="150">
        <v>11</v>
      </c>
      <c r="O153" s="58" t="s">
        <v>641</v>
      </c>
      <c r="P153" s="58">
        <v>1982</v>
      </c>
      <c r="Q153" s="152">
        <v>0.08217592592592593</v>
      </c>
      <c r="R153" s="150">
        <v>20</v>
      </c>
      <c r="S153" s="150">
        <v>15</v>
      </c>
      <c r="T153" s="152">
        <v>0.21510416666666665</v>
      </c>
      <c r="U153" s="62" t="s">
        <v>130</v>
      </c>
      <c r="V153" s="79">
        <v>2013</v>
      </c>
      <c r="W153" s="79">
        <v>27</v>
      </c>
      <c r="X153" s="79">
        <v>54</v>
      </c>
      <c r="Y153" s="151">
        <v>53.8</v>
      </c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</row>
    <row r="154" spans="1:25" ht="11.25">
      <c r="A154" s="150">
        <v>100</v>
      </c>
      <c r="B154" s="10">
        <v>75</v>
      </c>
      <c r="C154" s="10" t="s">
        <v>125</v>
      </c>
      <c r="D154" s="5">
        <f>(3*92)-F154-J154-P154</f>
        <v>86</v>
      </c>
      <c r="E154" s="5" t="s">
        <v>126</v>
      </c>
      <c r="F154" s="5">
        <v>61</v>
      </c>
      <c r="G154" s="137">
        <v>0.06585648148148149</v>
      </c>
      <c r="H154" s="10">
        <v>23</v>
      </c>
      <c r="I154" s="79" t="s">
        <v>127</v>
      </c>
      <c r="J154" s="5">
        <v>59</v>
      </c>
      <c r="K154" s="137">
        <v>0.07369212962962964</v>
      </c>
      <c r="L154" s="5">
        <v>27</v>
      </c>
      <c r="M154" s="117">
        <f>K154+G154</f>
        <v>0.1395486111111111</v>
      </c>
      <c r="N154" s="10">
        <v>25</v>
      </c>
      <c r="O154" s="5" t="s">
        <v>128</v>
      </c>
      <c r="P154" s="10">
        <v>70</v>
      </c>
      <c r="Q154" s="137">
        <v>0.07612268518518518</v>
      </c>
      <c r="R154" s="10">
        <v>25</v>
      </c>
      <c r="S154" s="10">
        <v>26</v>
      </c>
      <c r="T154" s="117">
        <f>Q154+M154</f>
        <v>0.21567129629629628</v>
      </c>
      <c r="U154" s="79" t="s">
        <v>40</v>
      </c>
      <c r="V154" s="79">
        <v>1992</v>
      </c>
      <c r="W154" s="79">
        <v>6</v>
      </c>
      <c r="X154" s="79">
        <v>54</v>
      </c>
      <c r="Y154" s="79"/>
    </row>
    <row r="155" spans="1:25" ht="12.75">
      <c r="A155" s="165">
        <v>101</v>
      </c>
      <c r="B155" s="79">
        <v>1114</v>
      </c>
      <c r="C155" s="79" t="s">
        <v>753</v>
      </c>
      <c r="D155" s="79">
        <v>87</v>
      </c>
      <c r="E155" s="79" t="s">
        <v>285</v>
      </c>
      <c r="F155" s="79">
        <v>64</v>
      </c>
      <c r="G155" s="154">
        <v>0.06685185185185188</v>
      </c>
      <c r="H155" s="10">
        <v>15</v>
      </c>
      <c r="I155" s="79" t="s">
        <v>286</v>
      </c>
      <c r="J155" s="79">
        <v>71</v>
      </c>
      <c r="K155" s="154">
        <v>0.06918981481481484</v>
      </c>
      <c r="L155" s="10">
        <v>18</v>
      </c>
      <c r="M155" s="137">
        <f>G155+K155</f>
        <v>0.13604166666666673</v>
      </c>
      <c r="N155" s="10">
        <v>16</v>
      </c>
      <c r="O155" s="79" t="s">
        <v>287</v>
      </c>
      <c r="P155" s="79">
        <v>72</v>
      </c>
      <c r="Q155" s="141">
        <v>0.07991898148148135</v>
      </c>
      <c r="R155" s="10">
        <v>20</v>
      </c>
      <c r="S155" s="10">
        <v>17</v>
      </c>
      <c r="T155" s="137">
        <v>0.21596064814814808</v>
      </c>
      <c r="U155" s="137" t="s">
        <v>40</v>
      </c>
      <c r="V155" s="79">
        <v>1998</v>
      </c>
      <c r="W155" s="79">
        <v>12</v>
      </c>
      <c r="X155" s="79">
        <v>54</v>
      </c>
      <c r="Y155" s="79"/>
    </row>
    <row r="156" spans="1:25" ht="11.25">
      <c r="A156" s="150">
        <v>102</v>
      </c>
      <c r="B156" s="135">
        <v>127</v>
      </c>
      <c r="C156" s="135" t="s">
        <v>327</v>
      </c>
      <c r="D156" s="135">
        <v>59</v>
      </c>
      <c r="E156" s="135" t="s">
        <v>328</v>
      </c>
      <c r="F156" s="135">
        <v>1979</v>
      </c>
      <c r="G156" s="141">
        <v>0.06636574074074075</v>
      </c>
      <c r="H156" s="140">
        <v>19</v>
      </c>
      <c r="I156" s="135" t="s">
        <v>329</v>
      </c>
      <c r="J156" s="135">
        <v>1980</v>
      </c>
      <c r="K156" s="141">
        <v>0.07244212962962959</v>
      </c>
      <c r="L156" s="140">
        <v>24</v>
      </c>
      <c r="M156" s="137">
        <f>K156+G156</f>
        <v>0.13880787037037035</v>
      </c>
      <c r="N156" s="140">
        <v>19</v>
      </c>
      <c r="O156" s="135" t="s">
        <v>330</v>
      </c>
      <c r="P156" s="135">
        <v>1979</v>
      </c>
      <c r="Q156" s="141">
        <v>0.07767361111111115</v>
      </c>
      <c r="R156" s="140">
        <v>23</v>
      </c>
      <c r="S156" s="140">
        <v>22</v>
      </c>
      <c r="T156" s="141">
        <v>0.2164814814814815</v>
      </c>
      <c r="U156" s="79" t="s">
        <v>40</v>
      </c>
      <c r="V156" s="79">
        <v>1999</v>
      </c>
      <c r="W156" s="79">
        <v>13</v>
      </c>
      <c r="X156" s="79">
        <v>54</v>
      </c>
      <c r="Y156" s="79"/>
    </row>
    <row r="157" spans="1:40" ht="12.75">
      <c r="A157" s="165">
        <v>103</v>
      </c>
      <c r="B157" s="148">
        <v>116</v>
      </c>
      <c r="C157" s="148" t="s">
        <v>693</v>
      </c>
      <c r="D157" s="148">
        <v>65</v>
      </c>
      <c r="E157" s="148" t="s">
        <v>733</v>
      </c>
      <c r="F157" s="148">
        <v>1997</v>
      </c>
      <c r="G157" s="149">
        <v>0.06383101851851847</v>
      </c>
      <c r="H157" s="148">
        <v>1</v>
      </c>
      <c r="I157" s="148" t="s">
        <v>654</v>
      </c>
      <c r="J157" s="148">
        <v>1993</v>
      </c>
      <c r="K157" s="149">
        <v>0.07935185185185184</v>
      </c>
      <c r="L157" s="148">
        <v>1</v>
      </c>
      <c r="M157" s="149">
        <v>0.1431828703703703</v>
      </c>
      <c r="N157" s="148">
        <v>1</v>
      </c>
      <c r="O157" s="148" t="s">
        <v>734</v>
      </c>
      <c r="P157" s="148">
        <v>1993</v>
      </c>
      <c r="Q157" s="149">
        <v>0.07475694444444447</v>
      </c>
      <c r="R157" s="148">
        <v>1</v>
      </c>
      <c r="S157" s="148">
        <v>1</v>
      </c>
      <c r="T157" s="149">
        <v>0.21793981481481478</v>
      </c>
      <c r="U157" s="148" t="s">
        <v>735</v>
      </c>
      <c r="V157" s="79">
        <v>2016</v>
      </c>
      <c r="W157" s="79">
        <v>30</v>
      </c>
      <c r="X157" s="79">
        <v>54</v>
      </c>
      <c r="Y157" s="79">
        <v>53.5</v>
      </c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</row>
    <row r="158" spans="1:40" ht="11.25">
      <c r="A158" s="150">
        <v>104</v>
      </c>
      <c r="B158" s="148">
        <v>116</v>
      </c>
      <c r="C158" s="148" t="s">
        <v>693</v>
      </c>
      <c r="D158" s="148">
        <v>65</v>
      </c>
      <c r="E158" s="148" t="s">
        <v>733</v>
      </c>
      <c r="F158" s="148">
        <v>1997</v>
      </c>
      <c r="G158" s="149">
        <v>0.06383101851851847</v>
      </c>
      <c r="H158" s="148">
        <v>1</v>
      </c>
      <c r="I158" s="148" t="s">
        <v>654</v>
      </c>
      <c r="J158" s="148">
        <v>1993</v>
      </c>
      <c r="K158" s="149">
        <v>0.07935185185185184</v>
      </c>
      <c r="L158" s="148">
        <v>1</v>
      </c>
      <c r="M158" s="149">
        <v>0.1431828703703703</v>
      </c>
      <c r="N158" s="148">
        <v>1</v>
      </c>
      <c r="O158" s="148" t="s">
        <v>734</v>
      </c>
      <c r="P158" s="148">
        <v>1993</v>
      </c>
      <c r="Q158" s="149">
        <v>0.07475694444444447</v>
      </c>
      <c r="R158" s="148">
        <v>1</v>
      </c>
      <c r="S158" s="148">
        <v>1</v>
      </c>
      <c r="T158" s="149">
        <v>0.21793981481481478</v>
      </c>
      <c r="U158" s="148" t="s">
        <v>735</v>
      </c>
      <c r="V158" s="79">
        <v>2016</v>
      </c>
      <c r="W158" s="79">
        <v>30</v>
      </c>
      <c r="X158" s="79">
        <v>54</v>
      </c>
      <c r="Y158" s="79">
        <v>53.5</v>
      </c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</row>
    <row r="159" spans="1:25" ht="12.75">
      <c r="A159" s="165">
        <v>105</v>
      </c>
      <c r="B159" s="5">
        <v>33</v>
      </c>
      <c r="C159" s="5" t="s">
        <v>62</v>
      </c>
      <c r="D159" s="5">
        <f>(3*94)-(F159+J159+P159)</f>
        <v>128</v>
      </c>
      <c r="E159" s="5" t="s">
        <v>11</v>
      </c>
      <c r="F159" s="5">
        <v>54</v>
      </c>
      <c r="G159" s="117">
        <v>0.08032407407407406</v>
      </c>
      <c r="H159" s="10">
        <v>8</v>
      </c>
      <c r="I159" s="5" t="s">
        <v>18</v>
      </c>
      <c r="J159" s="5">
        <v>48</v>
      </c>
      <c r="K159" s="137">
        <v>0.06046296296296296</v>
      </c>
      <c r="L159" s="10">
        <v>1</v>
      </c>
      <c r="M159" s="117">
        <f>G159+K159</f>
        <v>0.14078703703703702</v>
      </c>
      <c r="N159" s="10">
        <v>7</v>
      </c>
      <c r="O159" s="5" t="s">
        <v>10</v>
      </c>
      <c r="P159" s="5">
        <v>52</v>
      </c>
      <c r="Q159" s="117">
        <v>0.0771875</v>
      </c>
      <c r="R159" s="10">
        <v>7</v>
      </c>
      <c r="S159" s="5">
        <v>7</v>
      </c>
      <c r="T159" s="117">
        <f>Q159+M159</f>
        <v>0.217974537037037</v>
      </c>
      <c r="U159" s="79" t="s">
        <v>41</v>
      </c>
      <c r="V159" s="79">
        <v>1994</v>
      </c>
      <c r="W159" s="79">
        <v>8</v>
      </c>
      <c r="X159" s="79">
        <v>54</v>
      </c>
      <c r="Y159" s="79"/>
    </row>
    <row r="160" spans="1:40" ht="11.25">
      <c r="A160" s="150">
        <v>106</v>
      </c>
      <c r="B160" s="58">
        <v>179</v>
      </c>
      <c r="C160" s="58" t="s">
        <v>676</v>
      </c>
      <c r="D160" s="151">
        <v>146</v>
      </c>
      <c r="E160" s="58" t="s">
        <v>604</v>
      </c>
      <c r="F160" s="58">
        <v>1964</v>
      </c>
      <c r="G160" s="152">
        <v>0.07579861111111108</v>
      </c>
      <c r="H160" s="150">
        <v>15</v>
      </c>
      <c r="I160" s="58" t="s">
        <v>569</v>
      </c>
      <c r="J160" s="58">
        <v>1965</v>
      </c>
      <c r="K160" s="152">
        <v>0.062037037037037</v>
      </c>
      <c r="L160" s="150">
        <v>2</v>
      </c>
      <c r="M160" s="152">
        <v>0.13783564814814808</v>
      </c>
      <c r="N160" s="150">
        <v>6</v>
      </c>
      <c r="O160" s="58" t="s">
        <v>545</v>
      </c>
      <c r="P160" s="58">
        <v>1967</v>
      </c>
      <c r="Q160" s="152">
        <v>0.08021990740740748</v>
      </c>
      <c r="R160" s="150">
        <v>11</v>
      </c>
      <c r="S160" s="150">
        <v>7</v>
      </c>
      <c r="T160" s="152">
        <v>0.21805555555555556</v>
      </c>
      <c r="U160" s="62" t="s">
        <v>149</v>
      </c>
      <c r="V160" s="79">
        <v>2014</v>
      </c>
      <c r="W160" s="79">
        <v>28</v>
      </c>
      <c r="X160" s="79">
        <v>54</v>
      </c>
      <c r="Y160" s="151">
        <v>53.8</v>
      </c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</row>
    <row r="161" spans="1:25" ht="12.75">
      <c r="A161" s="165">
        <v>107</v>
      </c>
      <c r="B161" s="10">
        <v>104</v>
      </c>
      <c r="C161" s="5" t="s">
        <v>227</v>
      </c>
      <c r="D161" s="10">
        <v>134</v>
      </c>
      <c r="E161" s="5" t="s">
        <v>18</v>
      </c>
      <c r="F161" s="10">
        <v>48</v>
      </c>
      <c r="G161" s="108">
        <v>0.0603125</v>
      </c>
      <c r="H161" s="10">
        <v>6</v>
      </c>
      <c r="I161" s="5" t="s">
        <v>11</v>
      </c>
      <c r="J161" s="10">
        <v>54</v>
      </c>
      <c r="K161" s="108">
        <v>0.07871527777777777</v>
      </c>
      <c r="L161" s="10">
        <v>10</v>
      </c>
      <c r="M161" s="117">
        <v>0.13902777777777778</v>
      </c>
      <c r="N161" s="10">
        <v>9</v>
      </c>
      <c r="O161" s="5" t="s">
        <v>10</v>
      </c>
      <c r="P161" s="10">
        <v>52</v>
      </c>
      <c r="Q161" s="108">
        <v>0.07981481481481481</v>
      </c>
      <c r="R161" s="10">
        <v>8</v>
      </c>
      <c r="S161" s="10">
        <v>9</v>
      </c>
      <c r="T161" s="108">
        <v>0.21884259259259262</v>
      </c>
      <c r="U161" s="79" t="s">
        <v>149</v>
      </c>
      <c r="V161" s="79">
        <v>1996</v>
      </c>
      <c r="W161" s="79">
        <v>10</v>
      </c>
      <c r="X161" s="79">
        <v>54</v>
      </c>
      <c r="Y161" s="79"/>
    </row>
    <row r="162" spans="1:40" ht="11.25">
      <c r="A162" s="150">
        <v>108</v>
      </c>
      <c r="B162" s="148">
        <v>135</v>
      </c>
      <c r="C162" s="148" t="s">
        <v>598</v>
      </c>
      <c r="D162" s="148">
        <v>32</v>
      </c>
      <c r="E162" s="148" t="s">
        <v>728</v>
      </c>
      <c r="F162" s="148">
        <v>1983</v>
      </c>
      <c r="G162" s="149">
        <v>0.06548611111111113</v>
      </c>
      <c r="H162" s="148">
        <v>2</v>
      </c>
      <c r="I162" s="148"/>
      <c r="J162" s="148"/>
      <c r="K162" s="149">
        <v>0.07292824074074067</v>
      </c>
      <c r="L162" s="148">
        <v>2</v>
      </c>
      <c r="M162" s="149">
        <v>0.1384143518518518</v>
      </c>
      <c r="N162" s="148">
        <v>2</v>
      </c>
      <c r="O162" s="148"/>
      <c r="P162" s="148"/>
      <c r="Q162" s="149">
        <v>0.081238425925926</v>
      </c>
      <c r="R162" s="148">
        <v>2</v>
      </c>
      <c r="S162" s="148">
        <v>2</v>
      </c>
      <c r="T162" s="149">
        <v>0.2196527777777778</v>
      </c>
      <c r="U162" s="148" t="s">
        <v>61</v>
      </c>
      <c r="V162" s="79">
        <v>2015</v>
      </c>
      <c r="W162" s="79">
        <v>29</v>
      </c>
      <c r="X162" s="79">
        <v>54</v>
      </c>
      <c r="Y162" s="79">
        <v>53.5</v>
      </c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</row>
    <row r="163" spans="1:40" ht="12.75">
      <c r="A163" s="165">
        <v>109</v>
      </c>
      <c r="B163" s="58">
        <v>141</v>
      </c>
      <c r="C163" s="58" t="s">
        <v>594</v>
      </c>
      <c r="D163" s="151">
        <v>85</v>
      </c>
      <c r="E163" s="58" t="s">
        <v>595</v>
      </c>
      <c r="F163" s="58">
        <v>1978</v>
      </c>
      <c r="G163" s="152">
        <v>0.06738425925925928</v>
      </c>
      <c r="H163" s="150">
        <v>14</v>
      </c>
      <c r="I163" s="58" t="s">
        <v>596</v>
      </c>
      <c r="J163" s="58">
        <v>1984</v>
      </c>
      <c r="K163" s="152">
        <v>0.06399305555555557</v>
      </c>
      <c r="L163" s="150">
        <v>8</v>
      </c>
      <c r="M163" s="152">
        <v>0.13137731481481485</v>
      </c>
      <c r="N163" s="150">
        <v>10</v>
      </c>
      <c r="O163" s="58" t="s">
        <v>597</v>
      </c>
      <c r="P163" s="58">
        <v>1986</v>
      </c>
      <c r="Q163" s="152">
        <v>0.08843749999999995</v>
      </c>
      <c r="R163" s="150">
        <v>20</v>
      </c>
      <c r="S163" s="150">
        <v>14</v>
      </c>
      <c r="T163" s="152">
        <v>0.2198148148148148</v>
      </c>
      <c r="U163" s="62" t="s">
        <v>130</v>
      </c>
      <c r="V163" s="151">
        <v>2011</v>
      </c>
      <c r="W163" s="151">
        <v>25</v>
      </c>
      <c r="X163" s="151">
        <v>54</v>
      </c>
      <c r="Y163" s="151"/>
      <c r="Z163" s="64"/>
      <c r="AA163" s="64"/>
      <c r="AB163" s="64"/>
      <c r="AC163" s="64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</row>
    <row r="164" spans="1:40" ht="11.25">
      <c r="A164" s="150">
        <v>110</v>
      </c>
      <c r="B164" s="58">
        <v>162</v>
      </c>
      <c r="C164" s="79" t="s">
        <v>642</v>
      </c>
      <c r="D164" s="151">
        <v>112</v>
      </c>
      <c r="E164" s="79" t="s">
        <v>643</v>
      </c>
      <c r="F164" s="58">
        <v>1986</v>
      </c>
      <c r="G164" s="152">
        <v>0.06366898148148148</v>
      </c>
      <c r="H164" s="150">
        <v>10</v>
      </c>
      <c r="I164" s="58" t="s">
        <v>644</v>
      </c>
      <c r="J164" s="58">
        <v>1972</v>
      </c>
      <c r="K164" s="152">
        <v>0.08103009259259253</v>
      </c>
      <c r="L164" s="150">
        <v>20</v>
      </c>
      <c r="M164" s="152">
        <v>0.144699074074074</v>
      </c>
      <c r="N164" s="150">
        <v>17</v>
      </c>
      <c r="O164" s="58" t="s">
        <v>645</v>
      </c>
      <c r="P164" s="58">
        <v>1969</v>
      </c>
      <c r="Q164" s="152">
        <v>0.0752546296296297</v>
      </c>
      <c r="R164" s="150">
        <v>14</v>
      </c>
      <c r="S164" s="150">
        <v>17</v>
      </c>
      <c r="T164" s="152">
        <v>0.2199537037037037</v>
      </c>
      <c r="U164" s="62" t="s">
        <v>149</v>
      </c>
      <c r="V164" s="79">
        <v>2013</v>
      </c>
      <c r="W164" s="79">
        <v>27</v>
      </c>
      <c r="X164" s="79">
        <v>54</v>
      </c>
      <c r="Y164" s="151">
        <v>53.8</v>
      </c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</row>
    <row r="165" spans="1:25" ht="12.75">
      <c r="A165" s="165">
        <v>111</v>
      </c>
      <c r="B165" s="10">
        <v>114</v>
      </c>
      <c r="C165" s="10" t="s">
        <v>209</v>
      </c>
      <c r="D165" s="10">
        <v>97</v>
      </c>
      <c r="E165" s="5" t="s">
        <v>210</v>
      </c>
      <c r="F165" s="10">
        <v>64</v>
      </c>
      <c r="G165" s="108">
        <v>0.07290509259259259</v>
      </c>
      <c r="H165" s="10">
        <v>23</v>
      </c>
      <c r="I165" s="5" t="s">
        <v>106</v>
      </c>
      <c r="J165" s="10">
        <v>62</v>
      </c>
      <c r="K165" s="108">
        <v>0.05869212962962963</v>
      </c>
      <c r="L165" s="10">
        <v>5</v>
      </c>
      <c r="M165" s="117">
        <v>0.13159722222222223</v>
      </c>
      <c r="N165" s="10">
        <v>13</v>
      </c>
      <c r="O165" s="5" t="s">
        <v>211</v>
      </c>
      <c r="P165" s="10">
        <v>65</v>
      </c>
      <c r="Q165" s="108" t="s">
        <v>212</v>
      </c>
      <c r="R165" s="10">
        <v>26</v>
      </c>
      <c r="S165" s="10">
        <v>20</v>
      </c>
      <c r="T165" s="108" t="s">
        <v>213</v>
      </c>
      <c r="U165" s="79" t="s">
        <v>130</v>
      </c>
      <c r="V165" s="79">
        <v>1996</v>
      </c>
      <c r="W165" s="79">
        <v>10</v>
      </c>
      <c r="X165" s="79">
        <v>54</v>
      </c>
      <c r="Y165" s="79"/>
    </row>
    <row r="166" spans="1:25" ht="11.25">
      <c r="A166" s="150">
        <v>112</v>
      </c>
      <c r="B166" s="10">
        <v>152</v>
      </c>
      <c r="C166" s="5" t="s">
        <v>245</v>
      </c>
      <c r="D166" s="10">
        <v>93</v>
      </c>
      <c r="E166" s="5" t="s">
        <v>231</v>
      </c>
      <c r="F166" s="10">
        <v>69</v>
      </c>
      <c r="G166" s="108">
        <v>0.0671412037037037</v>
      </c>
      <c r="H166" s="10">
        <v>9</v>
      </c>
      <c r="I166" s="5" t="s">
        <v>246</v>
      </c>
      <c r="J166" s="10">
        <v>65</v>
      </c>
      <c r="K166" s="108" t="s">
        <v>247</v>
      </c>
      <c r="L166" s="10">
        <v>23</v>
      </c>
      <c r="M166" s="108">
        <v>0.14140046296296296</v>
      </c>
      <c r="N166" s="10">
        <v>16</v>
      </c>
      <c r="O166" s="5" t="s">
        <v>190</v>
      </c>
      <c r="P166" s="10">
        <v>64</v>
      </c>
      <c r="Q166" s="108" t="s">
        <v>248</v>
      </c>
      <c r="R166" s="10">
        <v>19</v>
      </c>
      <c r="S166" s="10">
        <v>19</v>
      </c>
      <c r="T166" s="108" t="s">
        <v>249</v>
      </c>
      <c r="U166" s="79" t="s">
        <v>40</v>
      </c>
      <c r="V166" s="79">
        <v>1997</v>
      </c>
      <c r="W166" s="79">
        <v>11</v>
      </c>
      <c r="X166" s="79">
        <v>54</v>
      </c>
      <c r="Y166" s="79"/>
    </row>
    <row r="167" spans="1:25" ht="12.75">
      <c r="A167" s="165">
        <v>113</v>
      </c>
      <c r="B167" s="5">
        <v>22</v>
      </c>
      <c r="C167" s="5" t="s">
        <v>170</v>
      </c>
      <c r="D167" s="5">
        <f>(3*94)-(F167+J167+P167)</f>
        <v>92</v>
      </c>
      <c r="E167" s="5" t="s">
        <v>171</v>
      </c>
      <c r="F167" s="5">
        <v>64</v>
      </c>
      <c r="G167" s="137">
        <v>0.07140046296296297</v>
      </c>
      <c r="H167" s="10">
        <v>33</v>
      </c>
      <c r="I167" s="5" t="s">
        <v>141</v>
      </c>
      <c r="J167" s="5">
        <v>69</v>
      </c>
      <c r="K167" s="137">
        <v>0.06988425925925926</v>
      </c>
      <c r="L167" s="10">
        <v>32</v>
      </c>
      <c r="M167" s="117">
        <f>G167+K167</f>
        <v>0.14128472222222221</v>
      </c>
      <c r="N167" s="10">
        <v>32</v>
      </c>
      <c r="O167" s="5" t="s">
        <v>172</v>
      </c>
      <c r="P167" s="5">
        <v>57</v>
      </c>
      <c r="Q167" s="137">
        <v>0.07923611111111112</v>
      </c>
      <c r="R167" s="10">
        <v>31</v>
      </c>
      <c r="S167" s="10">
        <v>33</v>
      </c>
      <c r="T167" s="117">
        <f>Q167+M167</f>
        <v>0.22052083333333333</v>
      </c>
      <c r="U167" s="79" t="s">
        <v>40</v>
      </c>
      <c r="V167" s="79">
        <v>1994</v>
      </c>
      <c r="W167" s="79">
        <v>8</v>
      </c>
      <c r="X167" s="79">
        <v>54</v>
      </c>
      <c r="Y167" s="79"/>
    </row>
    <row r="168" spans="1:25" ht="11.25">
      <c r="A168" s="150">
        <v>114</v>
      </c>
      <c r="B168" s="135">
        <v>62</v>
      </c>
      <c r="C168" s="135" t="s">
        <v>431</v>
      </c>
      <c r="D168" s="151">
        <v>116</v>
      </c>
      <c r="E168" s="135" t="s">
        <v>432</v>
      </c>
      <c r="F168" s="135">
        <v>1958</v>
      </c>
      <c r="G168" s="154">
        <v>0.07021990740740741</v>
      </c>
      <c r="H168" s="150">
        <v>19</v>
      </c>
      <c r="I168" s="135" t="s">
        <v>344</v>
      </c>
      <c r="J168" s="135">
        <v>1977</v>
      </c>
      <c r="K168" s="154">
        <v>0.08119212962962957</v>
      </c>
      <c r="L168" s="150">
        <v>25</v>
      </c>
      <c r="M168" s="137">
        <f aca="true" t="shared" si="4" ref="M168:M173">K168+G168</f>
        <v>0.15141203703703698</v>
      </c>
      <c r="N168" s="150">
        <v>23</v>
      </c>
      <c r="O168" s="135" t="s">
        <v>381</v>
      </c>
      <c r="P168" s="135">
        <v>1955</v>
      </c>
      <c r="Q168" s="155">
        <v>0.06953703703703706</v>
      </c>
      <c r="R168" s="150">
        <v>11</v>
      </c>
      <c r="S168" s="150">
        <v>16</v>
      </c>
      <c r="T168" s="154">
        <v>0.22094907407407405</v>
      </c>
      <c r="U168" s="58" t="s">
        <v>41</v>
      </c>
      <c r="V168" s="79">
        <v>2002</v>
      </c>
      <c r="W168" s="79">
        <v>16</v>
      </c>
      <c r="X168" s="79">
        <v>54</v>
      </c>
      <c r="Y168" s="79"/>
    </row>
    <row r="169" spans="1:25" ht="12.75">
      <c r="A169" s="165">
        <v>115</v>
      </c>
      <c r="B169" s="135">
        <v>103</v>
      </c>
      <c r="C169" s="135" t="s">
        <v>334</v>
      </c>
      <c r="D169" s="135">
        <v>54</v>
      </c>
      <c r="E169" s="135" t="s">
        <v>335</v>
      </c>
      <c r="F169" s="135">
        <v>1979</v>
      </c>
      <c r="G169" s="141">
        <v>0.07288194444444446</v>
      </c>
      <c r="H169" s="140">
        <v>28</v>
      </c>
      <c r="I169" s="135" t="s">
        <v>336</v>
      </c>
      <c r="J169" s="135">
        <v>1982</v>
      </c>
      <c r="K169" s="141">
        <v>0.06988425925925928</v>
      </c>
      <c r="L169" s="140">
        <v>15</v>
      </c>
      <c r="M169" s="137">
        <f t="shared" si="4"/>
        <v>0.14276620370370374</v>
      </c>
      <c r="N169" s="140">
        <v>22</v>
      </c>
      <c r="O169" s="135" t="s">
        <v>337</v>
      </c>
      <c r="P169" s="135">
        <v>1982</v>
      </c>
      <c r="Q169" s="141">
        <v>0.07837962962962952</v>
      </c>
      <c r="R169" s="140">
        <v>26</v>
      </c>
      <c r="S169" s="140">
        <v>24</v>
      </c>
      <c r="T169" s="141">
        <v>0.22114583333333326</v>
      </c>
      <c r="U169" s="79" t="s">
        <v>40</v>
      </c>
      <c r="V169" s="79">
        <v>1999</v>
      </c>
      <c r="W169" s="79">
        <v>13</v>
      </c>
      <c r="X169" s="79">
        <v>54</v>
      </c>
      <c r="Y169" s="79"/>
    </row>
    <row r="170" spans="1:25" ht="11.25">
      <c r="A170" s="150">
        <v>116</v>
      </c>
      <c r="B170" s="10">
        <v>19</v>
      </c>
      <c r="C170" s="10" t="s">
        <v>74</v>
      </c>
      <c r="D170" s="5"/>
      <c r="E170" s="5" t="s">
        <v>75</v>
      </c>
      <c r="F170" s="5"/>
      <c r="G170" s="137">
        <v>0.06475694444444445</v>
      </c>
      <c r="H170" s="10">
        <v>26</v>
      </c>
      <c r="I170" s="79" t="s">
        <v>51</v>
      </c>
      <c r="J170" s="5"/>
      <c r="K170" s="137">
        <v>0.0720486111111111</v>
      </c>
      <c r="L170" s="5">
        <v>30</v>
      </c>
      <c r="M170" s="117">
        <f t="shared" si="4"/>
        <v>0.13680555555555557</v>
      </c>
      <c r="N170" s="10">
        <v>30</v>
      </c>
      <c r="O170" s="5" t="s">
        <v>52</v>
      </c>
      <c r="P170" s="5"/>
      <c r="Q170" s="117">
        <f>T170-M170</f>
        <v>0.08461805555555554</v>
      </c>
      <c r="R170" s="10">
        <v>31</v>
      </c>
      <c r="S170" s="10">
        <f>A170</f>
        <v>116</v>
      </c>
      <c r="T170" s="117">
        <v>0.2214236111111111</v>
      </c>
      <c r="U170" s="79" t="s">
        <v>40</v>
      </c>
      <c r="V170" s="79">
        <v>1989</v>
      </c>
      <c r="W170" s="79">
        <v>3</v>
      </c>
      <c r="X170" s="79">
        <v>54</v>
      </c>
      <c r="Y170" s="79"/>
    </row>
    <row r="171" spans="1:25" ht="12.75">
      <c r="A171" s="165">
        <v>117</v>
      </c>
      <c r="B171" s="135">
        <v>39</v>
      </c>
      <c r="C171" s="135" t="s">
        <v>423</v>
      </c>
      <c r="D171" s="151">
        <v>112</v>
      </c>
      <c r="E171" s="135" t="s">
        <v>320</v>
      </c>
      <c r="F171" s="135">
        <v>1965</v>
      </c>
      <c r="G171" s="154">
        <v>0.0687962962962963</v>
      </c>
      <c r="H171" s="150">
        <v>18</v>
      </c>
      <c r="I171" s="135" t="s">
        <v>398</v>
      </c>
      <c r="J171" s="135">
        <v>1965</v>
      </c>
      <c r="K171" s="154">
        <v>0.06671296296296297</v>
      </c>
      <c r="L171" s="150">
        <v>15</v>
      </c>
      <c r="M171" s="137">
        <f t="shared" si="4"/>
        <v>0.13550925925925927</v>
      </c>
      <c r="N171" s="150">
        <v>14</v>
      </c>
      <c r="O171" s="135" t="s">
        <v>433</v>
      </c>
      <c r="P171" s="135">
        <v>1964</v>
      </c>
      <c r="Q171" s="155">
        <v>0.08603009259259264</v>
      </c>
      <c r="R171" s="150">
        <v>24</v>
      </c>
      <c r="S171" s="150">
        <v>17</v>
      </c>
      <c r="T171" s="154">
        <v>0.22153935185185192</v>
      </c>
      <c r="U171" s="58" t="s">
        <v>41</v>
      </c>
      <c r="V171" s="79">
        <v>2002</v>
      </c>
      <c r="W171" s="79">
        <v>16</v>
      </c>
      <c r="X171" s="79">
        <v>54</v>
      </c>
      <c r="Y171" s="79"/>
    </row>
    <row r="172" spans="1:25" ht="11.25">
      <c r="A172" s="150">
        <v>118</v>
      </c>
      <c r="B172" s="10">
        <v>19</v>
      </c>
      <c r="C172" s="5" t="s">
        <v>84</v>
      </c>
      <c r="D172" s="5"/>
      <c r="E172" s="5" t="s">
        <v>53</v>
      </c>
      <c r="F172" s="5"/>
      <c r="G172" s="117">
        <v>0.05986111111111111</v>
      </c>
      <c r="H172" s="10">
        <v>18</v>
      </c>
      <c r="I172" s="5" t="s">
        <v>85</v>
      </c>
      <c r="J172" s="5"/>
      <c r="K172" s="137">
        <v>0.07663194444444445</v>
      </c>
      <c r="L172" s="5">
        <v>25</v>
      </c>
      <c r="M172" s="117">
        <f t="shared" si="4"/>
        <v>0.13649305555555555</v>
      </c>
      <c r="N172" s="10">
        <v>22</v>
      </c>
      <c r="O172" s="5" t="s">
        <v>52</v>
      </c>
      <c r="P172" s="5"/>
      <c r="Q172" s="137">
        <v>0.085625</v>
      </c>
      <c r="R172" s="10">
        <v>25</v>
      </c>
      <c r="S172" s="10">
        <v>22</v>
      </c>
      <c r="T172" s="117">
        <f>Q172+M172</f>
        <v>0.22211805555555555</v>
      </c>
      <c r="U172" s="79" t="s">
        <v>40</v>
      </c>
      <c r="V172" s="79">
        <v>1990</v>
      </c>
      <c r="W172" s="79">
        <v>4</v>
      </c>
      <c r="X172" s="79">
        <v>54</v>
      </c>
      <c r="Y172" s="79"/>
    </row>
    <row r="173" spans="1:25" ht="12.75">
      <c r="A173" s="165">
        <v>119</v>
      </c>
      <c r="B173" s="135">
        <v>117</v>
      </c>
      <c r="C173" s="135" t="s">
        <v>403</v>
      </c>
      <c r="D173" s="135">
        <v>97</v>
      </c>
      <c r="E173" s="135" t="s">
        <v>381</v>
      </c>
      <c r="F173" s="135">
        <v>1955</v>
      </c>
      <c r="G173" s="141">
        <v>0.06853009259259263</v>
      </c>
      <c r="H173" s="140">
        <v>21</v>
      </c>
      <c r="I173" s="135" t="s">
        <v>345</v>
      </c>
      <c r="J173" s="135">
        <v>1974</v>
      </c>
      <c r="K173" s="141">
        <v>0.0759259259259259</v>
      </c>
      <c r="L173" s="141"/>
      <c r="M173" s="137">
        <f t="shared" si="4"/>
        <v>0.14445601851851853</v>
      </c>
      <c r="N173" s="140">
        <v>23</v>
      </c>
      <c r="O173" s="135" t="s">
        <v>404</v>
      </c>
      <c r="P173" s="135">
        <v>1977</v>
      </c>
      <c r="Q173" s="156">
        <v>0.0779050925925926</v>
      </c>
      <c r="R173" s="140">
        <v>20</v>
      </c>
      <c r="S173" s="140">
        <v>22</v>
      </c>
      <c r="T173" s="141">
        <v>0.22236111111111112</v>
      </c>
      <c r="U173" s="58" t="s">
        <v>40</v>
      </c>
      <c r="V173" s="79">
        <v>2001</v>
      </c>
      <c r="W173" s="79">
        <v>15</v>
      </c>
      <c r="X173" s="79">
        <v>54</v>
      </c>
      <c r="Y173" s="79"/>
    </row>
    <row r="174" spans="1:25" ht="12.75">
      <c r="A174" s="150">
        <v>120</v>
      </c>
      <c r="B174" s="162">
        <v>170</v>
      </c>
      <c r="C174" s="162" t="s">
        <v>775</v>
      </c>
      <c r="D174" s="162">
        <v>119</v>
      </c>
      <c r="E174" s="162" t="s">
        <v>776</v>
      </c>
      <c r="F174" s="162">
        <v>1976</v>
      </c>
      <c r="G174" s="163">
        <v>0.07822916666666663</v>
      </c>
      <c r="H174" s="162">
        <v>6</v>
      </c>
      <c r="I174" s="162" t="s">
        <v>746</v>
      </c>
      <c r="J174" s="162">
        <v>1979</v>
      </c>
      <c r="K174" s="163">
        <v>0.07119212962962967</v>
      </c>
      <c r="L174" s="164">
        <v>5</v>
      </c>
      <c r="M174" s="163">
        <v>0.1494212962962963</v>
      </c>
      <c r="N174" s="162">
        <v>5</v>
      </c>
      <c r="O174" s="162" t="s">
        <v>747</v>
      </c>
      <c r="P174" s="162">
        <v>1977</v>
      </c>
      <c r="Q174" s="163">
        <v>0.07300925925925927</v>
      </c>
      <c r="R174" s="162">
        <v>4</v>
      </c>
      <c r="S174" s="162">
        <v>5</v>
      </c>
      <c r="T174" s="163">
        <v>0.22243055555555558</v>
      </c>
      <c r="U174" s="162" t="s">
        <v>130</v>
      </c>
      <c r="V174" s="79">
        <v>2017</v>
      </c>
      <c r="W174" s="79">
        <v>31</v>
      </c>
      <c r="X174" s="79">
        <v>54</v>
      </c>
      <c r="Y174" s="79">
        <v>53.5</v>
      </c>
    </row>
    <row r="175" spans="1:40" ht="12.75">
      <c r="A175" s="165">
        <v>121</v>
      </c>
      <c r="B175" s="153">
        <v>184</v>
      </c>
      <c r="C175" s="58" t="s">
        <v>650</v>
      </c>
      <c r="D175" s="151">
        <v>39</v>
      </c>
      <c r="E175" s="79" t="s">
        <v>651</v>
      </c>
      <c r="F175" s="58">
        <v>1974</v>
      </c>
      <c r="G175" s="152">
        <v>0.06559027777777776</v>
      </c>
      <c r="H175" s="150">
        <v>16</v>
      </c>
      <c r="I175" s="151" t="s">
        <v>650</v>
      </c>
      <c r="J175" s="135"/>
      <c r="K175" s="152">
        <v>0.07368055555555558</v>
      </c>
      <c r="L175" s="150">
        <v>14</v>
      </c>
      <c r="M175" s="152">
        <v>0.13927083333333334</v>
      </c>
      <c r="N175" s="150">
        <v>15</v>
      </c>
      <c r="O175" s="135"/>
      <c r="P175" s="135"/>
      <c r="Q175" s="152">
        <v>0.08347222222222217</v>
      </c>
      <c r="R175" s="150">
        <v>12</v>
      </c>
      <c r="S175" s="150">
        <v>14</v>
      </c>
      <c r="T175" s="152">
        <v>0.2227430555555555</v>
      </c>
      <c r="U175" s="62" t="s">
        <v>451</v>
      </c>
      <c r="V175" s="79">
        <v>2013</v>
      </c>
      <c r="W175" s="79">
        <v>27</v>
      </c>
      <c r="X175" s="79">
        <v>54</v>
      </c>
      <c r="Y175" s="151">
        <v>53.8</v>
      </c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</row>
    <row r="176" spans="1:25" ht="11.25">
      <c r="A176" s="150">
        <v>122</v>
      </c>
      <c r="B176" s="135">
        <v>103</v>
      </c>
      <c r="C176" s="135" t="s">
        <v>405</v>
      </c>
      <c r="D176" s="135">
        <v>93</v>
      </c>
      <c r="E176" s="135" t="s">
        <v>312</v>
      </c>
      <c r="F176" s="135">
        <v>1960</v>
      </c>
      <c r="G176" s="141">
        <v>0.07226851851851851</v>
      </c>
      <c r="H176" s="140">
        <v>22</v>
      </c>
      <c r="I176" s="135" t="s">
        <v>406</v>
      </c>
      <c r="J176" s="135">
        <v>1976</v>
      </c>
      <c r="K176" s="141">
        <v>0.07241898148148146</v>
      </c>
      <c r="L176" s="141"/>
      <c r="M176" s="137">
        <f>K176+G176</f>
        <v>0.14468749999999997</v>
      </c>
      <c r="N176" s="140">
        <v>24</v>
      </c>
      <c r="O176" s="135" t="s">
        <v>407</v>
      </c>
      <c r="P176" s="135">
        <v>1974</v>
      </c>
      <c r="Q176" s="156">
        <v>0.07824074074074083</v>
      </c>
      <c r="R176" s="140">
        <v>21</v>
      </c>
      <c r="S176" s="140">
        <v>23</v>
      </c>
      <c r="T176" s="141">
        <v>0.2229282407407408</v>
      </c>
      <c r="U176" s="58" t="s">
        <v>40</v>
      </c>
      <c r="V176" s="79">
        <v>2001</v>
      </c>
      <c r="W176" s="79">
        <v>15</v>
      </c>
      <c r="X176" s="79">
        <v>54</v>
      </c>
      <c r="Y176" s="79"/>
    </row>
    <row r="177" spans="1:25" ht="12.75">
      <c r="A177" s="165">
        <v>123</v>
      </c>
      <c r="B177" s="79">
        <v>1110</v>
      </c>
      <c r="C177" s="79" t="s">
        <v>754</v>
      </c>
      <c r="D177" s="79">
        <v>90</v>
      </c>
      <c r="E177" s="79" t="s">
        <v>288</v>
      </c>
      <c r="F177" s="79">
        <v>65</v>
      </c>
      <c r="G177" s="154">
        <v>0.06630787037037034</v>
      </c>
      <c r="H177" s="10">
        <v>13</v>
      </c>
      <c r="I177" s="79" t="s">
        <v>289</v>
      </c>
      <c r="J177" s="79">
        <v>72</v>
      </c>
      <c r="K177" s="154">
        <v>0.06890046296296293</v>
      </c>
      <c r="L177" s="10">
        <v>17</v>
      </c>
      <c r="M177" s="137">
        <f>G177+K177</f>
        <v>0.13520833333333326</v>
      </c>
      <c r="N177" s="10">
        <v>15</v>
      </c>
      <c r="O177" s="79" t="s">
        <v>290</v>
      </c>
      <c r="P177" s="79">
        <v>67</v>
      </c>
      <c r="Q177" s="141">
        <v>0.08818287037037043</v>
      </c>
      <c r="R177" s="10">
        <v>26</v>
      </c>
      <c r="S177" s="10">
        <v>20</v>
      </c>
      <c r="T177" s="137">
        <v>0.2233912037037037</v>
      </c>
      <c r="U177" s="137" t="s">
        <v>40</v>
      </c>
      <c r="V177" s="79">
        <v>1998</v>
      </c>
      <c r="W177" s="79">
        <v>12</v>
      </c>
      <c r="X177" s="79">
        <v>54</v>
      </c>
      <c r="Y177" s="79"/>
    </row>
    <row r="178" spans="1:25" ht="11.25">
      <c r="A178" s="150">
        <v>124</v>
      </c>
      <c r="B178" s="10">
        <v>22</v>
      </c>
      <c r="C178" s="5" t="s">
        <v>50</v>
      </c>
      <c r="D178" s="5">
        <f>(3*88)-F178-J178-P178</f>
        <v>95</v>
      </c>
      <c r="E178" s="5" t="s">
        <v>51</v>
      </c>
      <c r="F178" s="5">
        <v>49</v>
      </c>
      <c r="G178" s="117">
        <v>0.07390046296296296</v>
      </c>
      <c r="H178" s="10">
        <v>23</v>
      </c>
      <c r="I178" s="5" t="s">
        <v>52</v>
      </c>
      <c r="J178" s="5">
        <v>55</v>
      </c>
      <c r="K178" s="117">
        <v>0.07546296296296297</v>
      </c>
      <c r="L178" s="10">
        <v>24</v>
      </c>
      <c r="M178" s="117">
        <f>K178+G178</f>
        <v>0.14936342592592594</v>
      </c>
      <c r="N178" s="10">
        <v>24</v>
      </c>
      <c r="O178" s="5" t="s">
        <v>53</v>
      </c>
      <c r="P178" s="5">
        <v>65</v>
      </c>
      <c r="Q178" s="117">
        <v>0.07402777777777779</v>
      </c>
      <c r="R178" s="10">
        <v>15</v>
      </c>
      <c r="S178" s="10">
        <v>17</v>
      </c>
      <c r="T178" s="117">
        <f>Q178+M178</f>
        <v>0.22339120370370374</v>
      </c>
      <c r="U178" s="79" t="s">
        <v>40</v>
      </c>
      <c r="V178" s="79">
        <v>1988</v>
      </c>
      <c r="W178" s="79">
        <v>2</v>
      </c>
      <c r="X178" s="79">
        <v>54</v>
      </c>
      <c r="Y178" s="79"/>
    </row>
    <row r="179" spans="1:25" ht="12.75">
      <c r="A179" s="165">
        <v>125</v>
      </c>
      <c r="B179" s="135">
        <v>14</v>
      </c>
      <c r="C179" s="135" t="s">
        <v>424</v>
      </c>
      <c r="D179" s="151">
        <v>134</v>
      </c>
      <c r="E179" s="135" t="s">
        <v>425</v>
      </c>
      <c r="F179" s="135">
        <v>1961</v>
      </c>
      <c r="G179" s="154">
        <v>0.0684837962962963</v>
      </c>
      <c r="H179" s="150">
        <v>10</v>
      </c>
      <c r="I179" s="135" t="s">
        <v>417</v>
      </c>
      <c r="J179" s="135">
        <v>1954</v>
      </c>
      <c r="K179" s="154">
        <v>0.07478009259259255</v>
      </c>
      <c r="L179" s="150">
        <v>13</v>
      </c>
      <c r="M179" s="137">
        <f>K179+G179</f>
        <v>0.14326388888888886</v>
      </c>
      <c r="N179" s="150">
        <v>13</v>
      </c>
      <c r="O179" s="135" t="s">
        <v>416</v>
      </c>
      <c r="P179" s="135">
        <v>1957</v>
      </c>
      <c r="Q179" s="155">
        <v>0.08065972222222229</v>
      </c>
      <c r="R179" s="150">
        <v>14</v>
      </c>
      <c r="S179" s="150">
        <v>12</v>
      </c>
      <c r="T179" s="154">
        <v>0.22392361111111114</v>
      </c>
      <c r="U179" s="58" t="s">
        <v>40</v>
      </c>
      <c r="V179" s="79">
        <v>2002</v>
      </c>
      <c r="W179" s="79">
        <v>16</v>
      </c>
      <c r="X179" s="79">
        <v>54</v>
      </c>
      <c r="Y179" s="79"/>
    </row>
    <row r="180" spans="1:25" ht="11.25">
      <c r="A180" s="150">
        <v>126</v>
      </c>
      <c r="B180" s="10">
        <v>151</v>
      </c>
      <c r="C180" s="5" t="s">
        <v>250</v>
      </c>
      <c r="D180" s="10">
        <v>101</v>
      </c>
      <c r="E180" s="5" t="s">
        <v>123</v>
      </c>
      <c r="F180" s="10">
        <v>77</v>
      </c>
      <c r="G180" s="108">
        <v>0.07902777777777777</v>
      </c>
      <c r="H180" s="10">
        <v>24</v>
      </c>
      <c r="I180" s="5" t="s">
        <v>251</v>
      </c>
      <c r="J180" s="10">
        <v>58</v>
      </c>
      <c r="K180" s="108" t="s">
        <v>252</v>
      </c>
      <c r="L180" s="10">
        <v>16</v>
      </c>
      <c r="M180" s="108">
        <v>0.14696759259259257</v>
      </c>
      <c r="N180" s="10">
        <v>20</v>
      </c>
      <c r="O180" s="5" t="s">
        <v>45</v>
      </c>
      <c r="P180" s="10">
        <v>55</v>
      </c>
      <c r="Q180" s="108" t="s">
        <v>244</v>
      </c>
      <c r="R180" s="10">
        <v>16</v>
      </c>
      <c r="S180" s="10">
        <v>20</v>
      </c>
      <c r="T180" s="108">
        <v>0.22414351851851852</v>
      </c>
      <c r="U180" s="79" t="s">
        <v>40</v>
      </c>
      <c r="V180" s="79">
        <v>1997</v>
      </c>
      <c r="W180" s="79">
        <v>11</v>
      </c>
      <c r="X180" s="79">
        <v>54</v>
      </c>
      <c r="Y180" s="79"/>
    </row>
    <row r="181" spans="1:25" ht="12.75">
      <c r="A181" s="165">
        <v>127</v>
      </c>
      <c r="B181" s="162">
        <v>175</v>
      </c>
      <c r="C181" s="162" t="s">
        <v>777</v>
      </c>
      <c r="D181" s="162">
        <v>89</v>
      </c>
      <c r="E181" s="162" t="s">
        <v>778</v>
      </c>
      <c r="F181" s="162">
        <v>1978</v>
      </c>
      <c r="G181" s="163">
        <v>0.06092592592592588</v>
      </c>
      <c r="H181" s="162">
        <v>3</v>
      </c>
      <c r="I181" s="162" t="s">
        <v>779</v>
      </c>
      <c r="J181" s="162">
        <v>1985</v>
      </c>
      <c r="K181" s="163">
        <v>0.0846643518518519</v>
      </c>
      <c r="L181" s="164">
        <v>6</v>
      </c>
      <c r="M181" s="163">
        <v>0.14559027777777778</v>
      </c>
      <c r="N181" s="162">
        <v>4</v>
      </c>
      <c r="O181" s="162" t="s">
        <v>780</v>
      </c>
      <c r="P181" s="162">
        <v>1999</v>
      </c>
      <c r="Q181" s="163">
        <v>0.07890046296296294</v>
      </c>
      <c r="R181" s="162">
        <v>7</v>
      </c>
      <c r="S181" s="162">
        <v>6</v>
      </c>
      <c r="T181" s="163">
        <v>0.2244907407407407</v>
      </c>
      <c r="U181" s="162" t="s">
        <v>130</v>
      </c>
      <c r="V181" s="79">
        <v>2017</v>
      </c>
      <c r="W181" s="79">
        <v>31</v>
      </c>
      <c r="X181" s="79">
        <v>54</v>
      </c>
      <c r="Y181" s="79">
        <v>53.5</v>
      </c>
    </row>
    <row r="182" spans="1:40" ht="11.25">
      <c r="A182" s="150">
        <v>128</v>
      </c>
      <c r="B182" s="148">
        <v>109</v>
      </c>
      <c r="C182" s="148" t="s">
        <v>682</v>
      </c>
      <c r="D182" s="148">
        <v>122</v>
      </c>
      <c r="E182" s="148" t="s">
        <v>683</v>
      </c>
      <c r="F182" s="148">
        <v>1990</v>
      </c>
      <c r="G182" s="149">
        <v>0.06666666666666665</v>
      </c>
      <c r="H182" s="148">
        <v>1</v>
      </c>
      <c r="I182" s="148" t="s">
        <v>684</v>
      </c>
      <c r="J182" s="148">
        <v>1968</v>
      </c>
      <c r="K182" s="149">
        <v>0.08040509259259265</v>
      </c>
      <c r="L182" s="148">
        <v>1</v>
      </c>
      <c r="M182" s="149">
        <v>0.1470717592592593</v>
      </c>
      <c r="N182" s="148">
        <v>1</v>
      </c>
      <c r="O182" s="148" t="s">
        <v>685</v>
      </c>
      <c r="P182" s="148">
        <v>1965</v>
      </c>
      <c r="Q182" s="149">
        <v>0.07789351851851845</v>
      </c>
      <c r="R182" s="148">
        <v>2</v>
      </c>
      <c r="S182" s="148">
        <v>1</v>
      </c>
      <c r="T182" s="149">
        <v>0.22496527777777775</v>
      </c>
      <c r="U182" s="148" t="s">
        <v>559</v>
      </c>
      <c r="V182" s="79">
        <v>2015</v>
      </c>
      <c r="W182" s="79">
        <v>29</v>
      </c>
      <c r="X182" s="79">
        <v>54</v>
      </c>
      <c r="Y182" s="79">
        <v>53.5</v>
      </c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</row>
    <row r="183" spans="1:40" ht="12.75">
      <c r="A183" s="165">
        <v>129</v>
      </c>
      <c r="B183" s="148">
        <v>162</v>
      </c>
      <c r="C183" s="148" t="s">
        <v>743</v>
      </c>
      <c r="D183" s="148">
        <v>119</v>
      </c>
      <c r="E183" s="148" t="s">
        <v>194</v>
      </c>
      <c r="F183" s="148">
        <v>1967</v>
      </c>
      <c r="G183" s="149">
        <v>0.0762962962962962</v>
      </c>
      <c r="H183" s="148">
        <v>5</v>
      </c>
      <c r="I183" s="148" t="s">
        <v>703</v>
      </c>
      <c r="J183" s="148">
        <v>1984</v>
      </c>
      <c r="K183" s="149">
        <v>0.06248842592592602</v>
      </c>
      <c r="L183" s="148">
        <v>2</v>
      </c>
      <c r="M183" s="149">
        <v>0.1387847222222222</v>
      </c>
      <c r="N183" s="148">
        <v>5</v>
      </c>
      <c r="O183" s="148" t="s">
        <v>708</v>
      </c>
      <c r="P183" s="148">
        <v>1978</v>
      </c>
      <c r="Q183" s="149">
        <v>0.0865393518518518</v>
      </c>
      <c r="R183" s="148">
        <v>5</v>
      </c>
      <c r="S183" s="148">
        <v>5</v>
      </c>
      <c r="T183" s="149">
        <v>0.225324074074074</v>
      </c>
      <c r="U183" s="148" t="s">
        <v>130</v>
      </c>
      <c r="V183" s="79">
        <v>2016</v>
      </c>
      <c r="W183" s="79">
        <v>30</v>
      </c>
      <c r="X183" s="79">
        <v>54</v>
      </c>
      <c r="Y183" s="79">
        <v>53.5</v>
      </c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</row>
    <row r="184" spans="1:25" ht="11.25">
      <c r="A184" s="150">
        <v>130</v>
      </c>
      <c r="B184" s="135">
        <v>50</v>
      </c>
      <c r="C184" s="135" t="s">
        <v>434</v>
      </c>
      <c r="D184" s="151">
        <v>53</v>
      </c>
      <c r="E184" s="135" t="s">
        <v>435</v>
      </c>
      <c r="F184" s="135">
        <v>1986</v>
      </c>
      <c r="G184" s="154">
        <v>0.06557870370370367</v>
      </c>
      <c r="H184" s="150">
        <v>14</v>
      </c>
      <c r="I184" s="135" t="s">
        <v>436</v>
      </c>
      <c r="J184" s="135">
        <v>1980</v>
      </c>
      <c r="K184" s="154">
        <v>0.07890046296296294</v>
      </c>
      <c r="L184" s="150">
        <v>23</v>
      </c>
      <c r="M184" s="137">
        <f>K184+G184</f>
        <v>0.1444791666666666</v>
      </c>
      <c r="N184" s="150">
        <v>19</v>
      </c>
      <c r="O184" s="135" t="s">
        <v>412</v>
      </c>
      <c r="P184" s="135">
        <v>1987</v>
      </c>
      <c r="Q184" s="155">
        <v>0.08136574074074077</v>
      </c>
      <c r="R184" s="150">
        <v>21</v>
      </c>
      <c r="S184" s="150">
        <v>20</v>
      </c>
      <c r="T184" s="154">
        <v>0.22584490740740737</v>
      </c>
      <c r="U184" s="58" t="s">
        <v>41</v>
      </c>
      <c r="V184" s="79">
        <v>2002</v>
      </c>
      <c r="W184" s="79">
        <v>16</v>
      </c>
      <c r="X184" s="79">
        <v>54</v>
      </c>
      <c r="Y184" s="79"/>
    </row>
    <row r="185" spans="1:25" ht="12.75">
      <c r="A185" s="165">
        <v>131</v>
      </c>
      <c r="B185" s="135">
        <v>142</v>
      </c>
      <c r="C185" s="135" t="s">
        <v>338</v>
      </c>
      <c r="D185" s="135">
        <v>45</v>
      </c>
      <c r="E185" s="135" t="s">
        <v>339</v>
      </c>
      <c r="F185" s="135">
        <v>1984</v>
      </c>
      <c r="G185" s="141">
        <v>0.07101851851851854</v>
      </c>
      <c r="H185" s="140">
        <v>27</v>
      </c>
      <c r="I185" s="135" t="s">
        <v>340</v>
      </c>
      <c r="J185" s="135">
        <v>1984</v>
      </c>
      <c r="K185" s="141">
        <v>0.07175925925925924</v>
      </c>
      <c r="L185" s="140">
        <v>22</v>
      </c>
      <c r="M185" s="137">
        <f>K185+G185</f>
        <v>0.14277777777777778</v>
      </c>
      <c r="N185" s="140">
        <v>23</v>
      </c>
      <c r="O185" s="135" t="s">
        <v>341</v>
      </c>
      <c r="P185" s="135">
        <v>1984</v>
      </c>
      <c r="Q185" s="141">
        <v>0.08309027777777778</v>
      </c>
      <c r="R185" s="140">
        <v>32</v>
      </c>
      <c r="S185" s="140">
        <v>27</v>
      </c>
      <c r="T185" s="141">
        <v>0.22586805555555556</v>
      </c>
      <c r="U185" s="79" t="s">
        <v>40</v>
      </c>
      <c r="V185" s="79">
        <v>1999</v>
      </c>
      <c r="W185" s="79">
        <v>13</v>
      </c>
      <c r="X185" s="79">
        <v>54</v>
      </c>
      <c r="Y185" s="79"/>
    </row>
    <row r="186" spans="1:25" ht="11.25">
      <c r="A186" s="150">
        <v>132</v>
      </c>
      <c r="B186" s="10">
        <v>135</v>
      </c>
      <c r="C186" s="5" t="s">
        <v>214</v>
      </c>
      <c r="D186" s="10">
        <v>80</v>
      </c>
      <c r="E186" s="5" t="s">
        <v>104</v>
      </c>
      <c r="F186" s="10">
        <v>68</v>
      </c>
      <c r="G186" s="108">
        <v>0.06813657407407407</v>
      </c>
      <c r="H186" s="10">
        <v>14</v>
      </c>
      <c r="I186" s="5" t="s">
        <v>120</v>
      </c>
      <c r="J186" s="10">
        <v>70</v>
      </c>
      <c r="K186" s="108">
        <v>0.06232638888888889</v>
      </c>
      <c r="L186" s="10">
        <v>11</v>
      </c>
      <c r="M186" s="117">
        <v>0.13046296296296295</v>
      </c>
      <c r="N186" s="10">
        <v>10</v>
      </c>
      <c r="O186" s="5" t="s">
        <v>215</v>
      </c>
      <c r="P186" s="10">
        <v>70</v>
      </c>
      <c r="Q186" s="108" t="s">
        <v>216</v>
      </c>
      <c r="R186" s="10">
        <v>28</v>
      </c>
      <c r="S186" s="10">
        <v>24</v>
      </c>
      <c r="T186" s="108" t="s">
        <v>217</v>
      </c>
      <c r="U186" s="79" t="s">
        <v>130</v>
      </c>
      <c r="V186" s="79">
        <v>1996</v>
      </c>
      <c r="W186" s="79">
        <v>10</v>
      </c>
      <c r="X186" s="79">
        <v>54</v>
      </c>
      <c r="Y186" s="79"/>
    </row>
    <row r="187" spans="1:25" ht="12.75">
      <c r="A187" s="165">
        <v>133</v>
      </c>
      <c r="B187" s="135">
        <v>51</v>
      </c>
      <c r="C187" s="135" t="s">
        <v>347</v>
      </c>
      <c r="D187" s="151">
        <v>33</v>
      </c>
      <c r="E187" s="135" t="s">
        <v>447</v>
      </c>
      <c r="F187" s="135"/>
      <c r="G187" s="154">
        <v>0.06759259259259259</v>
      </c>
      <c r="H187" s="150">
        <v>10</v>
      </c>
      <c r="I187" s="135"/>
      <c r="J187" s="135"/>
      <c r="K187" s="154">
        <v>0.0750231481481482</v>
      </c>
      <c r="L187" s="150">
        <v>8</v>
      </c>
      <c r="M187" s="137">
        <f>K187+G187</f>
        <v>0.1426157407407408</v>
      </c>
      <c r="N187" s="150">
        <v>7</v>
      </c>
      <c r="O187" s="135"/>
      <c r="P187" s="135">
        <v>1969</v>
      </c>
      <c r="Q187" s="155">
        <v>0.08370370370370361</v>
      </c>
      <c r="R187" s="150">
        <v>6</v>
      </c>
      <c r="S187" s="150">
        <v>7</v>
      </c>
      <c r="T187" s="154">
        <v>0.2263194444444444</v>
      </c>
      <c r="U187" s="58" t="s">
        <v>61</v>
      </c>
      <c r="V187" s="79">
        <v>2002</v>
      </c>
      <c r="W187" s="79">
        <v>16</v>
      </c>
      <c r="X187" s="79">
        <v>54</v>
      </c>
      <c r="Y187" s="79"/>
    </row>
    <row r="188" spans="1:25" ht="11.25">
      <c r="A188" s="150">
        <v>134</v>
      </c>
      <c r="B188" s="79">
        <v>1134</v>
      </c>
      <c r="C188" s="79" t="s">
        <v>291</v>
      </c>
      <c r="D188" s="79">
        <v>113</v>
      </c>
      <c r="E188" s="79" t="s">
        <v>292</v>
      </c>
      <c r="F188" s="79">
        <v>58</v>
      </c>
      <c r="G188" s="154">
        <v>0.08018518518518519</v>
      </c>
      <c r="H188" s="10">
        <v>27</v>
      </c>
      <c r="I188" s="79" t="s">
        <v>293</v>
      </c>
      <c r="J188" s="79">
        <v>65</v>
      </c>
      <c r="K188" s="154">
        <v>0.06776620370370373</v>
      </c>
      <c r="L188" s="10">
        <v>14</v>
      </c>
      <c r="M188" s="137">
        <f>G188+K188</f>
        <v>0.14795138888888892</v>
      </c>
      <c r="N188" s="10">
        <v>22</v>
      </c>
      <c r="O188" s="79" t="s">
        <v>294</v>
      </c>
      <c r="P188" s="79">
        <v>58</v>
      </c>
      <c r="Q188" s="141">
        <v>0.07859953703703704</v>
      </c>
      <c r="R188" s="10">
        <v>19</v>
      </c>
      <c r="S188" s="10">
        <v>21</v>
      </c>
      <c r="T188" s="137">
        <v>0.22655092592592596</v>
      </c>
      <c r="U188" s="137" t="s">
        <v>40</v>
      </c>
      <c r="V188" s="79">
        <v>1998</v>
      </c>
      <c r="W188" s="79">
        <v>12</v>
      </c>
      <c r="X188" s="79">
        <v>54</v>
      </c>
      <c r="Y188" s="79"/>
    </row>
    <row r="189" spans="1:25" ht="12.75">
      <c r="A189" s="165">
        <v>135</v>
      </c>
      <c r="B189" s="135">
        <v>41</v>
      </c>
      <c r="C189" s="135" t="s">
        <v>353</v>
      </c>
      <c r="D189" s="135">
        <v>53</v>
      </c>
      <c r="E189" s="135" t="s">
        <v>420</v>
      </c>
      <c r="F189" s="135"/>
      <c r="G189" s="141">
        <v>0.06613425925925925</v>
      </c>
      <c r="H189" s="140">
        <v>1</v>
      </c>
      <c r="I189" s="135"/>
      <c r="J189" s="135"/>
      <c r="K189" s="141">
        <v>0.07097222222222216</v>
      </c>
      <c r="L189" s="141"/>
      <c r="M189" s="137">
        <f>K189+G189</f>
        <v>0.1371064814814814</v>
      </c>
      <c r="N189" s="140">
        <v>1</v>
      </c>
      <c r="O189" s="135"/>
      <c r="P189" s="135">
        <v>1948</v>
      </c>
      <c r="Q189" s="156">
        <v>0.09017361111111122</v>
      </c>
      <c r="R189" s="140">
        <v>1</v>
      </c>
      <c r="S189" s="140">
        <v>1</v>
      </c>
      <c r="T189" s="141">
        <v>0.22728009259259263</v>
      </c>
      <c r="U189" s="58" t="s">
        <v>422</v>
      </c>
      <c r="V189" s="79">
        <v>2001</v>
      </c>
      <c r="W189" s="79">
        <v>15</v>
      </c>
      <c r="X189" s="79">
        <v>54</v>
      </c>
      <c r="Y189" s="79"/>
    </row>
    <row r="190" spans="1:40" ht="11.25">
      <c r="A190" s="150">
        <v>136</v>
      </c>
      <c r="B190" s="58">
        <v>188</v>
      </c>
      <c r="C190" s="79" t="s">
        <v>677</v>
      </c>
      <c r="D190" s="151">
        <v>132</v>
      </c>
      <c r="E190" s="79" t="s">
        <v>231</v>
      </c>
      <c r="F190" s="58">
        <v>1969</v>
      </c>
      <c r="G190" s="152">
        <v>0.07134259259259257</v>
      </c>
      <c r="H190" s="150">
        <v>12</v>
      </c>
      <c r="I190" s="58" t="s">
        <v>678</v>
      </c>
      <c r="J190" s="58">
        <v>1968</v>
      </c>
      <c r="K190" s="152">
        <v>0.07859953703703704</v>
      </c>
      <c r="L190" s="150">
        <v>15</v>
      </c>
      <c r="M190" s="152">
        <v>0.1499421296296296</v>
      </c>
      <c r="N190" s="150">
        <v>14</v>
      </c>
      <c r="O190" s="58" t="s">
        <v>679</v>
      </c>
      <c r="P190" s="58">
        <v>1973</v>
      </c>
      <c r="Q190" s="152">
        <v>0.0780439814814815</v>
      </c>
      <c r="R190" s="150">
        <v>9</v>
      </c>
      <c r="S190" s="150">
        <v>12</v>
      </c>
      <c r="T190" s="152">
        <v>0.2279861111111111</v>
      </c>
      <c r="U190" s="62" t="s">
        <v>149</v>
      </c>
      <c r="V190" s="79">
        <v>2014</v>
      </c>
      <c r="W190" s="79">
        <v>28</v>
      </c>
      <c r="X190" s="79">
        <v>54</v>
      </c>
      <c r="Y190" s="151">
        <v>53.8</v>
      </c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</row>
    <row r="191" spans="1:25" ht="12.75">
      <c r="A191" s="165">
        <v>137</v>
      </c>
      <c r="B191" s="5">
        <v>17</v>
      </c>
      <c r="C191" s="5" t="s">
        <v>35</v>
      </c>
      <c r="D191" s="5"/>
      <c r="E191" s="5" t="s">
        <v>36</v>
      </c>
      <c r="F191" s="5"/>
      <c r="G191" s="117">
        <v>0.06840277777777777</v>
      </c>
      <c r="H191" s="10">
        <v>5</v>
      </c>
      <c r="I191" s="5" t="s">
        <v>37</v>
      </c>
      <c r="J191" s="5"/>
      <c r="K191" s="137">
        <v>0.0794212962962963</v>
      </c>
      <c r="L191" s="10">
        <v>4</v>
      </c>
      <c r="M191" s="117">
        <f>K191+G191</f>
        <v>0.14782407407407405</v>
      </c>
      <c r="N191" s="10">
        <v>4</v>
      </c>
      <c r="O191" s="5" t="s">
        <v>38</v>
      </c>
      <c r="P191" s="5"/>
      <c r="Q191" s="117">
        <v>0.08201388888888889</v>
      </c>
      <c r="R191" s="10">
        <v>5</v>
      </c>
      <c r="S191" s="5">
        <v>5</v>
      </c>
      <c r="T191" s="117">
        <f>Q191+M191</f>
        <v>0.22983796296296294</v>
      </c>
      <c r="U191" s="79" t="s">
        <v>40</v>
      </c>
      <c r="V191" s="79">
        <v>1987</v>
      </c>
      <c r="W191" s="79">
        <v>1</v>
      </c>
      <c r="X191" s="79">
        <v>54</v>
      </c>
      <c r="Y191" s="79"/>
    </row>
    <row r="192" spans="1:40" ht="11.25">
      <c r="A192" s="150">
        <v>138</v>
      </c>
      <c r="B192" s="148">
        <v>101</v>
      </c>
      <c r="C192" s="148" t="s">
        <v>661</v>
      </c>
      <c r="D192" s="148">
        <v>103</v>
      </c>
      <c r="E192" s="148" t="s">
        <v>686</v>
      </c>
      <c r="F192" s="148">
        <v>1980</v>
      </c>
      <c r="G192" s="149">
        <v>0.07906250000000004</v>
      </c>
      <c r="H192" s="148">
        <v>2</v>
      </c>
      <c r="I192" s="148" t="s">
        <v>687</v>
      </c>
      <c r="J192" s="148">
        <v>1980</v>
      </c>
      <c r="K192" s="149">
        <v>0.08064814814814814</v>
      </c>
      <c r="L192" s="148">
        <v>2</v>
      </c>
      <c r="M192" s="149">
        <v>0.15971064814814817</v>
      </c>
      <c r="N192" s="148">
        <v>2</v>
      </c>
      <c r="O192" s="148" t="s">
        <v>688</v>
      </c>
      <c r="P192" s="148">
        <v>1982</v>
      </c>
      <c r="Q192" s="149">
        <v>0.07041666666666657</v>
      </c>
      <c r="R192" s="148">
        <v>1</v>
      </c>
      <c r="S192" s="148">
        <v>2</v>
      </c>
      <c r="T192" s="149">
        <v>0.23012731481481474</v>
      </c>
      <c r="U192" s="148" t="s">
        <v>154</v>
      </c>
      <c r="V192" s="79">
        <v>2015</v>
      </c>
      <c r="W192" s="79">
        <v>29</v>
      </c>
      <c r="X192" s="79">
        <v>54</v>
      </c>
      <c r="Y192" s="79">
        <v>53.5</v>
      </c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</row>
    <row r="193" spans="1:25" ht="12.75">
      <c r="A193" s="165">
        <v>139</v>
      </c>
      <c r="B193" s="135">
        <v>165</v>
      </c>
      <c r="C193" s="135" t="s">
        <v>316</v>
      </c>
      <c r="D193" s="151">
        <v>38</v>
      </c>
      <c r="E193" s="135" t="s">
        <v>448</v>
      </c>
      <c r="F193" s="135"/>
      <c r="G193" s="154">
        <v>0.06590277777777781</v>
      </c>
      <c r="H193" s="150">
        <v>13</v>
      </c>
      <c r="I193" s="135"/>
      <c r="J193" s="135"/>
      <c r="K193" s="154">
        <v>0.07559027777777777</v>
      </c>
      <c r="L193" s="150">
        <v>11</v>
      </c>
      <c r="M193" s="137">
        <f>K193+G193</f>
        <v>0.14149305555555558</v>
      </c>
      <c r="N193" s="150">
        <v>11</v>
      </c>
      <c r="O193" s="135"/>
      <c r="P193" s="135">
        <v>1964</v>
      </c>
      <c r="Q193" s="155">
        <v>0.08865740740740735</v>
      </c>
      <c r="R193" s="150">
        <v>13</v>
      </c>
      <c r="S193" s="150">
        <v>12</v>
      </c>
      <c r="T193" s="154">
        <v>0.23015046296296293</v>
      </c>
      <c r="U193" s="58" t="s">
        <v>451</v>
      </c>
      <c r="V193" s="79">
        <v>2002</v>
      </c>
      <c r="W193" s="79">
        <v>16</v>
      </c>
      <c r="X193" s="79">
        <v>54</v>
      </c>
      <c r="Y193" s="79"/>
    </row>
    <row r="194" spans="1:25" ht="11.25">
      <c r="A194" s="150">
        <v>140</v>
      </c>
      <c r="B194" s="135">
        <v>81</v>
      </c>
      <c r="C194" s="135" t="s">
        <v>437</v>
      </c>
      <c r="D194" s="151">
        <v>106</v>
      </c>
      <c r="E194" s="135" t="s">
        <v>356</v>
      </c>
      <c r="F194" s="135">
        <v>1966</v>
      </c>
      <c r="G194" s="154">
        <v>0.06245370370370368</v>
      </c>
      <c r="H194" s="150">
        <v>10</v>
      </c>
      <c r="I194" s="135" t="s">
        <v>349</v>
      </c>
      <c r="J194" s="135">
        <v>1966</v>
      </c>
      <c r="K194" s="154">
        <v>0.08293981481481488</v>
      </c>
      <c r="L194" s="150">
        <v>26</v>
      </c>
      <c r="M194" s="137">
        <f>K194+G194</f>
        <v>0.14539351851851856</v>
      </c>
      <c r="N194" s="150">
        <v>20</v>
      </c>
      <c r="O194" s="135" t="s">
        <v>401</v>
      </c>
      <c r="P194" s="135">
        <v>1968</v>
      </c>
      <c r="Q194" s="155">
        <v>0.08533564814814809</v>
      </c>
      <c r="R194" s="150">
        <v>23</v>
      </c>
      <c r="S194" s="150">
        <v>22</v>
      </c>
      <c r="T194" s="154">
        <v>0.23072916666666665</v>
      </c>
      <c r="U194" s="58" t="s">
        <v>41</v>
      </c>
      <c r="V194" s="79">
        <v>2002</v>
      </c>
      <c r="W194" s="79">
        <v>16</v>
      </c>
      <c r="X194" s="79">
        <v>54</v>
      </c>
      <c r="Y194" s="79"/>
    </row>
    <row r="195" spans="1:25" ht="12.75">
      <c r="A195" s="165">
        <v>141</v>
      </c>
      <c r="B195" s="10">
        <v>23</v>
      </c>
      <c r="C195" s="10" t="s">
        <v>89</v>
      </c>
      <c r="D195" s="5"/>
      <c r="E195" s="5" t="s">
        <v>90</v>
      </c>
      <c r="F195" s="5"/>
      <c r="G195" s="137">
        <v>0.07388888888888889</v>
      </c>
      <c r="H195" s="10">
        <v>27</v>
      </c>
      <c r="I195" s="79" t="s">
        <v>91</v>
      </c>
      <c r="J195" s="5"/>
      <c r="K195" s="137">
        <v>0.0762037037037037</v>
      </c>
      <c r="L195" s="5">
        <v>24</v>
      </c>
      <c r="M195" s="117">
        <f>K195+G195</f>
        <v>0.1500925925925926</v>
      </c>
      <c r="N195" s="10">
        <v>27</v>
      </c>
      <c r="O195" s="5" t="s">
        <v>92</v>
      </c>
      <c r="P195" s="5"/>
      <c r="Q195" s="137">
        <v>0.08071759259259259</v>
      </c>
      <c r="R195" s="10">
        <v>23</v>
      </c>
      <c r="S195" s="10">
        <v>24</v>
      </c>
      <c r="T195" s="117">
        <f>Q195+M195</f>
        <v>0.2308101851851852</v>
      </c>
      <c r="U195" s="79" t="s">
        <v>40</v>
      </c>
      <c r="V195" s="79">
        <v>1990</v>
      </c>
      <c r="W195" s="79">
        <v>4</v>
      </c>
      <c r="X195" s="79">
        <v>54</v>
      </c>
      <c r="Y195" s="79"/>
    </row>
    <row r="196" spans="1:25" ht="11.25">
      <c r="A196" s="150">
        <v>142</v>
      </c>
      <c r="B196" s="10">
        <v>33</v>
      </c>
      <c r="C196" s="10" t="s">
        <v>21</v>
      </c>
      <c r="D196" s="5"/>
      <c r="E196" s="5" t="s">
        <v>93</v>
      </c>
      <c r="F196" s="5"/>
      <c r="G196" s="137">
        <v>0.07054398148148149</v>
      </c>
      <c r="H196" s="10">
        <v>24</v>
      </c>
      <c r="I196" s="79" t="s">
        <v>94</v>
      </c>
      <c r="J196" s="5"/>
      <c r="K196" s="137">
        <v>0.0778125</v>
      </c>
      <c r="L196" s="5">
        <v>27</v>
      </c>
      <c r="M196" s="117">
        <f>K196+G196</f>
        <v>0.1483564814814815</v>
      </c>
      <c r="N196" s="10">
        <v>26</v>
      </c>
      <c r="O196" s="5" t="s">
        <v>22</v>
      </c>
      <c r="P196" s="5"/>
      <c r="Q196" s="137">
        <v>0.08302083333333334</v>
      </c>
      <c r="R196" s="10">
        <v>24</v>
      </c>
      <c r="S196" s="10">
        <v>25</v>
      </c>
      <c r="T196" s="117">
        <f>Q196+M196</f>
        <v>0.23137731481481483</v>
      </c>
      <c r="U196" s="79" t="s">
        <v>40</v>
      </c>
      <c r="V196" s="79">
        <v>1990</v>
      </c>
      <c r="W196" s="79">
        <v>4</v>
      </c>
      <c r="X196" s="79">
        <v>54</v>
      </c>
      <c r="Y196" s="79"/>
    </row>
    <row r="197" spans="1:40" ht="12.75">
      <c r="A197" s="165">
        <v>143</v>
      </c>
      <c r="B197" s="148">
        <v>100</v>
      </c>
      <c r="C197" s="148" t="s">
        <v>730</v>
      </c>
      <c r="D197" s="148">
        <v>106</v>
      </c>
      <c r="E197" s="148" t="s">
        <v>731</v>
      </c>
      <c r="F197" s="148">
        <v>1980</v>
      </c>
      <c r="G197" s="149">
        <v>0.07767361111111104</v>
      </c>
      <c r="H197" s="148">
        <v>2</v>
      </c>
      <c r="I197" s="148" t="s">
        <v>687</v>
      </c>
      <c r="J197" s="148">
        <v>1980</v>
      </c>
      <c r="K197" s="149">
        <v>0.07651620370370377</v>
      </c>
      <c r="L197" s="148">
        <v>1</v>
      </c>
      <c r="M197" s="149">
        <v>0.1541898148148148</v>
      </c>
      <c r="N197" s="148">
        <v>1</v>
      </c>
      <c r="O197" s="148" t="s">
        <v>688</v>
      </c>
      <c r="P197" s="148">
        <v>1982</v>
      </c>
      <c r="Q197" s="149">
        <v>0.07724537037037038</v>
      </c>
      <c r="R197" s="148">
        <v>1</v>
      </c>
      <c r="S197" s="148">
        <v>1</v>
      </c>
      <c r="T197" s="149">
        <v>0.2314351851851852</v>
      </c>
      <c r="U197" s="148" t="s">
        <v>154</v>
      </c>
      <c r="V197" s="79">
        <v>2016</v>
      </c>
      <c r="W197" s="79">
        <v>30</v>
      </c>
      <c r="X197" s="79">
        <v>54</v>
      </c>
      <c r="Y197" s="79">
        <v>53.5</v>
      </c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</row>
    <row r="198" spans="1:25" ht="11.25">
      <c r="A198" s="150">
        <v>144</v>
      </c>
      <c r="B198" s="10">
        <v>13</v>
      </c>
      <c r="C198" s="10" t="s">
        <v>54</v>
      </c>
      <c r="D198" s="5">
        <f>(3*88)-F198-J198-P198</f>
        <v>89</v>
      </c>
      <c r="E198" s="5" t="s">
        <v>10</v>
      </c>
      <c r="F198" s="5">
        <v>52</v>
      </c>
      <c r="G198" s="117">
        <v>0.06458333333333334</v>
      </c>
      <c r="H198" s="10">
        <v>18</v>
      </c>
      <c r="I198" s="5" t="s">
        <v>11</v>
      </c>
      <c r="J198" s="5">
        <v>54</v>
      </c>
      <c r="K198" s="117">
        <v>0.06306712962962963</v>
      </c>
      <c r="L198" s="10">
        <v>17</v>
      </c>
      <c r="M198" s="117">
        <f>K198+G198</f>
        <v>0.12765046296296295</v>
      </c>
      <c r="N198" s="10">
        <v>17</v>
      </c>
      <c r="O198" s="5" t="s">
        <v>12</v>
      </c>
      <c r="P198" s="5">
        <v>69</v>
      </c>
      <c r="Q198" s="117">
        <v>0.10423611111111113</v>
      </c>
      <c r="R198" s="10">
        <v>21</v>
      </c>
      <c r="S198" s="10">
        <v>21</v>
      </c>
      <c r="T198" s="117">
        <f>Q198+M198</f>
        <v>0.2318865740740741</v>
      </c>
      <c r="U198" s="79" t="s">
        <v>40</v>
      </c>
      <c r="V198" s="79">
        <v>1988</v>
      </c>
      <c r="W198" s="79">
        <v>2</v>
      </c>
      <c r="X198" s="79">
        <v>54</v>
      </c>
      <c r="Y198" s="79"/>
    </row>
    <row r="199" spans="1:25" ht="12.75">
      <c r="A199" s="165">
        <v>145</v>
      </c>
      <c r="B199" s="10">
        <v>175</v>
      </c>
      <c r="C199" s="5" t="s">
        <v>58</v>
      </c>
      <c r="D199" s="5"/>
      <c r="E199" s="5" t="s">
        <v>45</v>
      </c>
      <c r="F199" s="5"/>
      <c r="G199" s="137">
        <v>0.06489583333333333</v>
      </c>
      <c r="H199" s="10">
        <v>13</v>
      </c>
      <c r="I199" s="79"/>
      <c r="J199" s="5"/>
      <c r="K199" s="137">
        <v>0.07121527777777777</v>
      </c>
      <c r="L199" s="10">
        <v>9</v>
      </c>
      <c r="M199" s="117">
        <f>K199+G199</f>
        <v>0.1361111111111111</v>
      </c>
      <c r="N199" s="10">
        <v>9</v>
      </c>
      <c r="O199" s="79"/>
      <c r="P199" s="79"/>
      <c r="Q199" s="137">
        <v>0.09619212962962963</v>
      </c>
      <c r="R199" s="5">
        <v>11</v>
      </c>
      <c r="S199" s="5">
        <v>9</v>
      </c>
      <c r="T199" s="117">
        <f>Q199+M199</f>
        <v>0.2323032407407407</v>
      </c>
      <c r="U199" s="79" t="s">
        <v>42</v>
      </c>
      <c r="V199" s="79">
        <v>1990</v>
      </c>
      <c r="W199" s="79">
        <v>4</v>
      </c>
      <c r="X199" s="79">
        <v>54</v>
      </c>
      <c r="Y199" s="79"/>
    </row>
    <row r="200" spans="1:25" ht="11.25">
      <c r="A200" s="150">
        <v>146</v>
      </c>
      <c r="B200" s="10">
        <v>152</v>
      </c>
      <c r="C200" s="5" t="s">
        <v>231</v>
      </c>
      <c r="D200" s="10">
        <v>28</v>
      </c>
      <c r="E200" s="5" t="s">
        <v>276</v>
      </c>
      <c r="F200" s="10">
        <v>69</v>
      </c>
      <c r="G200" s="108">
        <v>0.0671412037037037</v>
      </c>
      <c r="H200" s="10">
        <v>4</v>
      </c>
      <c r="I200" s="79"/>
      <c r="J200" s="10"/>
      <c r="K200" s="108" t="s">
        <v>277</v>
      </c>
      <c r="L200" s="10">
        <v>2</v>
      </c>
      <c r="M200" s="108">
        <v>0.14466435185185184</v>
      </c>
      <c r="N200" s="10">
        <v>2</v>
      </c>
      <c r="O200" s="117"/>
      <c r="P200" s="10"/>
      <c r="Q200" s="108">
        <v>0.08778935185185184</v>
      </c>
      <c r="R200" s="10">
        <v>2</v>
      </c>
      <c r="S200" s="10">
        <v>1</v>
      </c>
      <c r="T200" s="108">
        <f>Q200+K200+G200</f>
        <v>0.23245370370370366</v>
      </c>
      <c r="U200" s="79" t="s">
        <v>278</v>
      </c>
      <c r="V200" s="79">
        <v>1997</v>
      </c>
      <c r="W200" s="79">
        <v>11</v>
      </c>
      <c r="X200" s="79">
        <v>54</v>
      </c>
      <c r="Y200" s="79"/>
    </row>
    <row r="201" spans="1:25" ht="12.75">
      <c r="A201" s="165">
        <v>147</v>
      </c>
      <c r="B201" s="10">
        <v>48</v>
      </c>
      <c r="C201" s="5" t="s">
        <v>13</v>
      </c>
      <c r="D201" s="5"/>
      <c r="E201" s="5" t="s">
        <v>39</v>
      </c>
      <c r="F201" s="5"/>
      <c r="G201" s="137">
        <v>0.06128472222222222</v>
      </c>
      <c r="H201" s="10">
        <v>4</v>
      </c>
      <c r="I201" s="79"/>
      <c r="J201" s="5"/>
      <c r="K201" s="137">
        <v>0.0809837962962963</v>
      </c>
      <c r="L201" s="10">
        <v>1</v>
      </c>
      <c r="M201" s="117">
        <f>K201+G201</f>
        <v>0.14226851851851852</v>
      </c>
      <c r="N201" s="10">
        <v>1</v>
      </c>
      <c r="O201" s="79"/>
      <c r="P201" s="79"/>
      <c r="Q201" s="137">
        <v>0.09045138888888889</v>
      </c>
      <c r="R201" s="5">
        <v>3</v>
      </c>
      <c r="S201" s="5">
        <v>2</v>
      </c>
      <c r="T201" s="117">
        <f>Q201+M201</f>
        <v>0.2327199074074074</v>
      </c>
      <c r="U201" s="79" t="s">
        <v>42</v>
      </c>
      <c r="V201" s="79">
        <v>1987</v>
      </c>
      <c r="W201" s="79">
        <v>1</v>
      </c>
      <c r="X201" s="79">
        <v>54</v>
      </c>
      <c r="Y201" s="79"/>
    </row>
    <row r="202" spans="1:25" ht="11.25">
      <c r="A202" s="150">
        <v>148</v>
      </c>
      <c r="B202" s="10">
        <v>175</v>
      </c>
      <c r="C202" s="5" t="s">
        <v>253</v>
      </c>
      <c r="D202" s="10">
        <v>107</v>
      </c>
      <c r="E202" s="5" t="s">
        <v>142</v>
      </c>
      <c r="F202" s="10">
        <v>67</v>
      </c>
      <c r="G202" s="108">
        <v>0.07230324074074074</v>
      </c>
      <c r="H202" s="10">
        <v>15</v>
      </c>
      <c r="I202" s="5" t="s">
        <v>152</v>
      </c>
      <c r="J202" s="10">
        <v>55</v>
      </c>
      <c r="K202" s="108" t="s">
        <v>254</v>
      </c>
      <c r="L202" s="10">
        <v>26</v>
      </c>
      <c r="M202" s="108">
        <v>0.14862268518518518</v>
      </c>
      <c r="N202" s="10">
        <v>21</v>
      </c>
      <c r="O202" s="5" t="s">
        <v>226</v>
      </c>
      <c r="P202" s="10">
        <v>62</v>
      </c>
      <c r="Q202" s="108" t="s">
        <v>255</v>
      </c>
      <c r="R202" s="10">
        <v>24</v>
      </c>
      <c r="S202" s="10">
        <v>23</v>
      </c>
      <c r="T202" s="108" t="s">
        <v>256</v>
      </c>
      <c r="U202" s="79" t="s">
        <v>40</v>
      </c>
      <c r="V202" s="79">
        <v>1997</v>
      </c>
      <c r="W202" s="79">
        <v>11</v>
      </c>
      <c r="X202" s="79">
        <v>54</v>
      </c>
      <c r="Y202" s="79"/>
    </row>
    <row r="203" spans="1:25" ht="12.75">
      <c r="A203" s="165">
        <v>149</v>
      </c>
      <c r="B203" s="162">
        <v>160</v>
      </c>
      <c r="C203" s="162" t="s">
        <v>781</v>
      </c>
      <c r="D203" s="162">
        <v>96</v>
      </c>
      <c r="E203" s="162" t="s">
        <v>782</v>
      </c>
      <c r="F203" s="162">
        <v>1968</v>
      </c>
      <c r="G203" s="163">
        <v>0.09613425925925928</v>
      </c>
      <c r="H203" s="162">
        <v>8</v>
      </c>
      <c r="I203" s="162" t="s">
        <v>724</v>
      </c>
      <c r="J203" s="162">
        <v>1996</v>
      </c>
      <c r="K203" s="163">
        <v>0.06634259259259262</v>
      </c>
      <c r="L203" s="164">
        <v>4</v>
      </c>
      <c r="M203" s="163">
        <v>0.1624768518518519</v>
      </c>
      <c r="N203" s="162">
        <v>6</v>
      </c>
      <c r="O203" s="162" t="s">
        <v>720</v>
      </c>
      <c r="P203" s="162">
        <v>1991</v>
      </c>
      <c r="Q203" s="163">
        <v>0.07068287037037035</v>
      </c>
      <c r="R203" s="162">
        <v>3</v>
      </c>
      <c r="S203" s="162">
        <v>7</v>
      </c>
      <c r="T203" s="163">
        <v>0.23315972222222225</v>
      </c>
      <c r="U203" s="162" t="s">
        <v>130</v>
      </c>
      <c r="V203" s="79">
        <v>2017</v>
      </c>
      <c r="W203" s="79">
        <v>31</v>
      </c>
      <c r="X203" s="79">
        <v>54</v>
      </c>
      <c r="Y203" s="79">
        <v>53.5</v>
      </c>
    </row>
    <row r="204" spans="1:40" ht="11.25">
      <c r="A204" s="150">
        <v>150</v>
      </c>
      <c r="B204" s="148">
        <v>165</v>
      </c>
      <c r="C204" s="148" t="s">
        <v>749</v>
      </c>
      <c r="D204" s="148">
        <v>47</v>
      </c>
      <c r="E204" s="148" t="s">
        <v>12</v>
      </c>
      <c r="F204" s="148">
        <v>1969</v>
      </c>
      <c r="G204" s="149">
        <v>0.06421296296296292</v>
      </c>
      <c r="H204" s="148">
        <v>3</v>
      </c>
      <c r="I204" s="151"/>
      <c r="J204" s="148"/>
      <c r="K204" s="149">
        <v>0.08046296296296296</v>
      </c>
      <c r="L204" s="148">
        <v>4</v>
      </c>
      <c r="M204" s="149">
        <v>0.14467592592592587</v>
      </c>
      <c r="N204" s="148">
        <v>4</v>
      </c>
      <c r="O204" s="148"/>
      <c r="P204" s="148"/>
      <c r="Q204" s="149">
        <v>0.08859953703703705</v>
      </c>
      <c r="R204" s="148">
        <v>5</v>
      </c>
      <c r="S204" s="148">
        <v>4</v>
      </c>
      <c r="T204" s="149">
        <v>0.23327546296296292</v>
      </c>
      <c r="U204" s="148" t="s">
        <v>421</v>
      </c>
      <c r="V204" s="79">
        <v>2016</v>
      </c>
      <c r="W204" s="79">
        <v>30</v>
      </c>
      <c r="X204" s="79">
        <v>54</v>
      </c>
      <c r="Y204" s="79">
        <v>53.5</v>
      </c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</row>
    <row r="205" spans="1:40" ht="12.75">
      <c r="A205" s="165">
        <v>151</v>
      </c>
      <c r="B205" s="148">
        <v>186</v>
      </c>
      <c r="C205" s="148" t="s">
        <v>676</v>
      </c>
      <c r="D205" s="148">
        <v>136</v>
      </c>
      <c r="E205" s="148" t="s">
        <v>707</v>
      </c>
      <c r="F205" s="148">
        <v>1964</v>
      </c>
      <c r="G205" s="149">
        <v>0.08075231481481482</v>
      </c>
      <c r="H205" s="148">
        <v>6</v>
      </c>
      <c r="I205" s="148" t="s">
        <v>708</v>
      </c>
      <c r="J205" s="148">
        <v>1978</v>
      </c>
      <c r="K205" s="149">
        <v>0.07712962962962966</v>
      </c>
      <c r="L205" s="148">
        <v>6</v>
      </c>
      <c r="M205" s="149">
        <v>0.15788194444444448</v>
      </c>
      <c r="N205" s="148">
        <v>5</v>
      </c>
      <c r="O205" s="148" t="s">
        <v>194</v>
      </c>
      <c r="P205" s="148">
        <v>1967</v>
      </c>
      <c r="Q205" s="149">
        <v>0.0756134259259259</v>
      </c>
      <c r="R205" s="148">
        <v>7</v>
      </c>
      <c r="S205" s="148">
        <v>5</v>
      </c>
      <c r="T205" s="149">
        <v>0.23349537037037038</v>
      </c>
      <c r="U205" s="148" t="s">
        <v>149</v>
      </c>
      <c r="V205" s="79">
        <v>2015</v>
      </c>
      <c r="W205" s="79">
        <v>29</v>
      </c>
      <c r="X205" s="79">
        <v>54</v>
      </c>
      <c r="Y205" s="79">
        <v>53.5</v>
      </c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</row>
    <row r="206" spans="1:25" ht="11.25">
      <c r="A206" s="150">
        <v>152</v>
      </c>
      <c r="B206" s="79">
        <v>1101</v>
      </c>
      <c r="C206" s="79" t="s">
        <v>755</v>
      </c>
      <c r="D206" s="79">
        <v>88</v>
      </c>
      <c r="E206" s="79" t="s">
        <v>295</v>
      </c>
      <c r="F206" s="79">
        <v>55</v>
      </c>
      <c r="G206" s="154">
        <v>0.06954861111111116</v>
      </c>
      <c r="H206" s="10">
        <v>18</v>
      </c>
      <c r="I206" s="79" t="s">
        <v>296</v>
      </c>
      <c r="J206" s="79">
        <v>77</v>
      </c>
      <c r="K206" s="154">
        <v>0.07731481481481478</v>
      </c>
      <c r="L206" s="10">
        <v>25</v>
      </c>
      <c r="M206" s="137">
        <f>G206+K206</f>
        <v>0.14686342592592594</v>
      </c>
      <c r="N206" s="10">
        <v>21</v>
      </c>
      <c r="O206" s="79" t="s">
        <v>297</v>
      </c>
      <c r="P206" s="79">
        <v>74</v>
      </c>
      <c r="Q206" s="141">
        <v>0.08740740740740738</v>
      </c>
      <c r="R206" s="10">
        <v>24</v>
      </c>
      <c r="S206" s="10">
        <v>23</v>
      </c>
      <c r="T206" s="137">
        <v>0.23427083333333332</v>
      </c>
      <c r="U206" s="137" t="s">
        <v>40</v>
      </c>
      <c r="V206" s="79">
        <v>1998</v>
      </c>
      <c r="W206" s="79">
        <v>12</v>
      </c>
      <c r="X206" s="79">
        <v>54</v>
      </c>
      <c r="Y206" s="79"/>
    </row>
    <row r="207" spans="1:25" ht="12.75">
      <c r="A207" s="165">
        <v>153</v>
      </c>
      <c r="B207" s="10">
        <v>121</v>
      </c>
      <c r="C207" s="5" t="s">
        <v>76</v>
      </c>
      <c r="D207" s="5"/>
      <c r="E207" s="5" t="s">
        <v>10</v>
      </c>
      <c r="F207" s="5"/>
      <c r="G207" s="137">
        <v>0.06359953703703704</v>
      </c>
      <c r="H207" s="10">
        <v>13</v>
      </c>
      <c r="I207" s="79"/>
      <c r="J207" s="5"/>
      <c r="K207" s="137">
        <f>T207-Q207-G207</f>
        <v>0.07929398148148149</v>
      </c>
      <c r="L207" s="10">
        <v>12</v>
      </c>
      <c r="M207" s="117">
        <f>G207+K207</f>
        <v>0.14289351851851853</v>
      </c>
      <c r="N207" s="10">
        <v>12</v>
      </c>
      <c r="O207" s="79"/>
      <c r="P207" s="79"/>
      <c r="Q207" s="137">
        <v>0.09137731481481481</v>
      </c>
      <c r="R207" s="5">
        <v>11</v>
      </c>
      <c r="S207" s="5">
        <v>11</v>
      </c>
      <c r="T207" s="117">
        <v>0.23427083333333334</v>
      </c>
      <c r="U207" s="79" t="s">
        <v>61</v>
      </c>
      <c r="V207" s="79">
        <v>1989</v>
      </c>
      <c r="W207" s="79">
        <v>3</v>
      </c>
      <c r="X207" s="79">
        <v>54</v>
      </c>
      <c r="Y207" s="79"/>
    </row>
    <row r="208" spans="1:40" ht="11.25">
      <c r="A208" s="150">
        <v>154</v>
      </c>
      <c r="B208" s="58">
        <v>102</v>
      </c>
      <c r="C208" s="58" t="s">
        <v>453</v>
      </c>
      <c r="D208" s="151">
        <v>119</v>
      </c>
      <c r="E208" s="79" t="s">
        <v>541</v>
      </c>
      <c r="F208" s="58">
        <v>1990</v>
      </c>
      <c r="G208" s="152">
        <v>0.0705324074074074</v>
      </c>
      <c r="H208" s="150">
        <v>1</v>
      </c>
      <c r="I208" s="58" t="s">
        <v>454</v>
      </c>
      <c r="J208" s="58">
        <v>1968</v>
      </c>
      <c r="K208" s="152">
        <v>0.0816203703703704</v>
      </c>
      <c r="L208" s="150">
        <v>2</v>
      </c>
      <c r="M208" s="152">
        <v>0.1521527777777778</v>
      </c>
      <c r="N208" s="150">
        <v>1</v>
      </c>
      <c r="O208" s="58" t="s">
        <v>456</v>
      </c>
      <c r="P208" s="58">
        <v>1965</v>
      </c>
      <c r="Q208" s="152">
        <v>0.08239583333333333</v>
      </c>
      <c r="R208" s="150">
        <v>1</v>
      </c>
      <c r="S208" s="150">
        <v>1</v>
      </c>
      <c r="T208" s="152">
        <v>0.23454861111111114</v>
      </c>
      <c r="U208" s="62" t="s">
        <v>154</v>
      </c>
      <c r="V208" s="79">
        <v>2014</v>
      </c>
      <c r="W208" s="79">
        <v>28</v>
      </c>
      <c r="X208" s="79">
        <v>54</v>
      </c>
      <c r="Y208" s="151">
        <v>53.8</v>
      </c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</row>
    <row r="209" spans="1:25" ht="12.75">
      <c r="A209" s="165">
        <v>155</v>
      </c>
      <c r="B209" s="5">
        <v>25</v>
      </c>
      <c r="C209" s="5" t="s">
        <v>173</v>
      </c>
      <c r="D209" s="5">
        <f>(3*94)-(F209+J209+P209)</f>
        <v>51</v>
      </c>
      <c r="E209" s="5" t="s">
        <v>174</v>
      </c>
      <c r="F209" s="5">
        <v>77</v>
      </c>
      <c r="G209" s="137">
        <v>0.07129629629629629</v>
      </c>
      <c r="H209" s="10">
        <v>32</v>
      </c>
      <c r="I209" s="5" t="s">
        <v>124</v>
      </c>
      <c r="J209" s="5">
        <v>77</v>
      </c>
      <c r="K209" s="137">
        <v>0.07752314814814815</v>
      </c>
      <c r="L209" s="10">
        <v>38</v>
      </c>
      <c r="M209" s="117">
        <f>G209+K209</f>
        <v>0.14881944444444445</v>
      </c>
      <c r="N209" s="10">
        <v>35</v>
      </c>
      <c r="O209" s="5" t="s">
        <v>123</v>
      </c>
      <c r="P209" s="5">
        <v>77</v>
      </c>
      <c r="Q209" s="137">
        <v>0.08601851851851851</v>
      </c>
      <c r="R209" s="10">
        <v>35</v>
      </c>
      <c r="S209" s="10">
        <v>35</v>
      </c>
      <c r="T209" s="117">
        <f>Q209+M209</f>
        <v>0.23483796296296294</v>
      </c>
      <c r="U209" s="79" t="s">
        <v>40</v>
      </c>
      <c r="V209" s="79">
        <v>1994</v>
      </c>
      <c r="W209" s="79">
        <v>8</v>
      </c>
      <c r="X209" s="79">
        <v>54</v>
      </c>
      <c r="Y209" s="79"/>
    </row>
    <row r="210" spans="1:25" ht="11.25">
      <c r="A210" s="150">
        <v>156</v>
      </c>
      <c r="B210" s="135">
        <v>1</v>
      </c>
      <c r="C210" s="135" t="s">
        <v>426</v>
      </c>
      <c r="D210" s="151">
        <v>136</v>
      </c>
      <c r="E210" s="135" t="s">
        <v>427</v>
      </c>
      <c r="F210" s="135">
        <v>1953</v>
      </c>
      <c r="G210" s="154">
        <v>0.08653935185185185</v>
      </c>
      <c r="H210" s="150">
        <v>18</v>
      </c>
      <c r="I210" s="135" t="s">
        <v>358</v>
      </c>
      <c r="J210" s="135">
        <v>1959</v>
      </c>
      <c r="K210" s="154">
        <v>0.0713078703703704</v>
      </c>
      <c r="L210" s="150">
        <v>12</v>
      </c>
      <c r="M210" s="137">
        <f>K210+G210</f>
        <v>0.15784722222222225</v>
      </c>
      <c r="N210" s="150">
        <v>17</v>
      </c>
      <c r="O210" s="135" t="s">
        <v>386</v>
      </c>
      <c r="P210" s="135">
        <v>1958</v>
      </c>
      <c r="Q210" s="155">
        <v>0.07700231481481479</v>
      </c>
      <c r="R210" s="150">
        <v>12</v>
      </c>
      <c r="S210" s="150">
        <v>16</v>
      </c>
      <c r="T210" s="154">
        <v>0.23484953703703704</v>
      </c>
      <c r="U210" s="58" t="s">
        <v>40</v>
      </c>
      <c r="V210" s="79">
        <v>2002</v>
      </c>
      <c r="W210" s="79">
        <v>16</v>
      </c>
      <c r="X210" s="79">
        <v>54</v>
      </c>
      <c r="Y210" s="79"/>
    </row>
    <row r="211" spans="1:25" ht="12.75">
      <c r="A211" s="165">
        <v>157</v>
      </c>
      <c r="B211" s="135">
        <v>59</v>
      </c>
      <c r="C211" s="135" t="s">
        <v>438</v>
      </c>
      <c r="D211" s="151">
        <v>75</v>
      </c>
      <c r="E211" s="135" t="s">
        <v>439</v>
      </c>
      <c r="F211" s="135">
        <v>1983</v>
      </c>
      <c r="G211" s="154">
        <v>0.08206018518518521</v>
      </c>
      <c r="H211" s="150">
        <v>25</v>
      </c>
      <c r="I211" s="135" t="s">
        <v>340</v>
      </c>
      <c r="J211" s="135">
        <v>1984</v>
      </c>
      <c r="K211" s="154">
        <v>0.07314814814814807</v>
      </c>
      <c r="L211" s="150">
        <v>21</v>
      </c>
      <c r="M211" s="137">
        <f>K211+G211</f>
        <v>0.15520833333333328</v>
      </c>
      <c r="N211" s="150">
        <v>24</v>
      </c>
      <c r="O211" s="135" t="s">
        <v>318</v>
      </c>
      <c r="P211" s="135">
        <v>1964</v>
      </c>
      <c r="Q211" s="155">
        <v>0.08120370370370378</v>
      </c>
      <c r="R211" s="150">
        <v>20</v>
      </c>
      <c r="S211" s="150">
        <v>24</v>
      </c>
      <c r="T211" s="154">
        <v>0.23641203703703706</v>
      </c>
      <c r="U211" s="58" t="s">
        <v>41</v>
      </c>
      <c r="V211" s="79">
        <v>2002</v>
      </c>
      <c r="W211" s="79">
        <v>16</v>
      </c>
      <c r="X211" s="79">
        <v>54</v>
      </c>
      <c r="Y211" s="79"/>
    </row>
    <row r="212" spans="1:25" ht="11.25">
      <c r="A212" s="150">
        <v>158</v>
      </c>
      <c r="B212" s="135">
        <v>124</v>
      </c>
      <c r="C212" s="135" t="s">
        <v>342</v>
      </c>
      <c r="D212" s="135">
        <v>91</v>
      </c>
      <c r="E212" s="135" t="s">
        <v>343</v>
      </c>
      <c r="F212" s="135">
        <v>1955</v>
      </c>
      <c r="G212" s="141">
        <v>0.06975694444444441</v>
      </c>
      <c r="H212" s="140">
        <v>24</v>
      </c>
      <c r="I212" s="135" t="s">
        <v>344</v>
      </c>
      <c r="J212" s="135">
        <v>1977</v>
      </c>
      <c r="K212" s="141">
        <v>0.07782407407407416</v>
      </c>
      <c r="L212" s="140">
        <v>29</v>
      </c>
      <c r="M212" s="137">
        <f>K212+G212</f>
        <v>0.14758101851851857</v>
      </c>
      <c r="N212" s="140">
        <v>28</v>
      </c>
      <c r="O212" s="135" t="s">
        <v>345</v>
      </c>
      <c r="P212" s="135">
        <v>1974</v>
      </c>
      <c r="Q212" s="141">
        <v>0.09122685185185175</v>
      </c>
      <c r="R212" s="140">
        <v>35</v>
      </c>
      <c r="S212" s="140">
        <v>34</v>
      </c>
      <c r="T212" s="141">
        <v>0.23880787037037032</v>
      </c>
      <c r="U212" s="79" t="s">
        <v>40</v>
      </c>
      <c r="V212" s="79">
        <v>1999</v>
      </c>
      <c r="W212" s="79">
        <v>13</v>
      </c>
      <c r="X212" s="79">
        <v>54</v>
      </c>
      <c r="Y212" s="79"/>
    </row>
    <row r="213" spans="1:25" ht="12.75">
      <c r="A213" s="165">
        <v>159</v>
      </c>
      <c r="B213" s="10">
        <v>144</v>
      </c>
      <c r="C213" s="5" t="s">
        <v>14</v>
      </c>
      <c r="D213" s="10">
        <v>38</v>
      </c>
      <c r="E213" s="5" t="s">
        <v>237</v>
      </c>
      <c r="F213" s="10">
        <v>58</v>
      </c>
      <c r="G213" s="108">
        <v>0.06614583333333333</v>
      </c>
      <c r="H213" s="10">
        <v>8</v>
      </c>
      <c r="I213" s="79"/>
      <c r="J213" s="10"/>
      <c r="K213" s="108">
        <v>0.07461805555555552</v>
      </c>
      <c r="L213" s="10">
        <v>7</v>
      </c>
      <c r="M213" s="117">
        <v>0.14076388888888886</v>
      </c>
      <c r="N213" s="10">
        <v>8</v>
      </c>
      <c r="O213" s="79"/>
      <c r="P213" s="10"/>
      <c r="Q213" s="108">
        <v>0.09894675925925926</v>
      </c>
      <c r="R213" s="10">
        <v>11</v>
      </c>
      <c r="S213" s="10">
        <v>8</v>
      </c>
      <c r="T213" s="108">
        <v>0.23971064814814813</v>
      </c>
      <c r="U213" s="79" t="s">
        <v>236</v>
      </c>
      <c r="V213" s="79">
        <v>1996</v>
      </c>
      <c r="W213" s="79">
        <v>10</v>
      </c>
      <c r="X213" s="79">
        <v>54</v>
      </c>
      <c r="Y213" s="79"/>
    </row>
    <row r="214" spans="1:25" ht="11.25">
      <c r="A214" s="150">
        <v>160</v>
      </c>
      <c r="B214" s="10">
        <v>164</v>
      </c>
      <c r="C214" s="5" t="s">
        <v>257</v>
      </c>
      <c r="D214" s="10">
        <v>103</v>
      </c>
      <c r="E214" s="5" t="s">
        <v>178</v>
      </c>
      <c r="F214" s="10">
        <v>65</v>
      </c>
      <c r="G214" s="108" t="s">
        <v>258</v>
      </c>
      <c r="H214" s="10">
        <v>13</v>
      </c>
      <c r="I214" s="5" t="s">
        <v>259</v>
      </c>
      <c r="J214" s="10">
        <v>65</v>
      </c>
      <c r="K214" s="108" t="s">
        <v>260</v>
      </c>
      <c r="L214" s="10">
        <v>28</v>
      </c>
      <c r="M214" s="108">
        <v>0.1523726851851852</v>
      </c>
      <c r="N214" s="10">
        <v>23</v>
      </c>
      <c r="O214" s="5" t="s">
        <v>136</v>
      </c>
      <c r="P214" s="10">
        <v>58</v>
      </c>
      <c r="Q214" s="108" t="s">
        <v>261</v>
      </c>
      <c r="R214" s="10">
        <v>26</v>
      </c>
      <c r="S214" s="10">
        <v>26</v>
      </c>
      <c r="T214" s="108" t="s">
        <v>262</v>
      </c>
      <c r="U214" s="79" t="s">
        <v>40</v>
      </c>
      <c r="V214" s="79">
        <v>1997</v>
      </c>
      <c r="W214" s="79">
        <v>11</v>
      </c>
      <c r="X214" s="79">
        <v>54</v>
      </c>
      <c r="Y214" s="79"/>
    </row>
    <row r="215" spans="1:25" ht="12.75">
      <c r="A215" s="165">
        <v>161</v>
      </c>
      <c r="B215" s="10">
        <v>86</v>
      </c>
      <c r="C215" s="10" t="s">
        <v>129</v>
      </c>
      <c r="D215" s="5">
        <f>(3*92)-F215-J215-P215</f>
        <v>118</v>
      </c>
      <c r="E215" s="5" t="s">
        <v>11</v>
      </c>
      <c r="F215" s="5">
        <v>54</v>
      </c>
      <c r="G215" s="137">
        <v>0.06945601851851851</v>
      </c>
      <c r="H215" s="10">
        <v>27</v>
      </c>
      <c r="I215" s="79" t="s">
        <v>51</v>
      </c>
      <c r="J215" s="5">
        <v>49</v>
      </c>
      <c r="K215" s="137">
        <v>0.07859953703703704</v>
      </c>
      <c r="L215" s="5">
        <v>28</v>
      </c>
      <c r="M215" s="117">
        <f>K215+G215</f>
        <v>0.14805555555555555</v>
      </c>
      <c r="N215" s="10">
        <v>27</v>
      </c>
      <c r="O215" s="5" t="s">
        <v>52</v>
      </c>
      <c r="P215" s="10">
        <v>55</v>
      </c>
      <c r="Q215" s="137">
        <v>0.09306712962962964</v>
      </c>
      <c r="R215" s="10">
        <v>29</v>
      </c>
      <c r="S215" s="10">
        <v>29</v>
      </c>
      <c r="T215" s="117">
        <f>Q215+M215</f>
        <v>0.2411226851851852</v>
      </c>
      <c r="U215" s="79" t="s">
        <v>40</v>
      </c>
      <c r="V215" s="79">
        <v>1992</v>
      </c>
      <c r="W215" s="79">
        <v>6</v>
      </c>
      <c r="X215" s="79">
        <v>54</v>
      </c>
      <c r="Y215" s="79"/>
    </row>
    <row r="216" spans="1:25" ht="11.25">
      <c r="A216" s="150">
        <v>162</v>
      </c>
      <c r="B216" s="135">
        <v>109</v>
      </c>
      <c r="C216" s="135" t="s">
        <v>415</v>
      </c>
      <c r="D216" s="135">
        <v>130</v>
      </c>
      <c r="E216" s="135" t="s">
        <v>416</v>
      </c>
      <c r="F216" s="135">
        <v>1957</v>
      </c>
      <c r="G216" s="141">
        <v>0.07722222222222225</v>
      </c>
      <c r="H216" s="140">
        <v>12</v>
      </c>
      <c r="I216" s="135" t="s">
        <v>417</v>
      </c>
      <c r="J216" s="135">
        <v>1954</v>
      </c>
      <c r="K216" s="141">
        <v>0.07778935185185182</v>
      </c>
      <c r="L216" s="141"/>
      <c r="M216" s="137">
        <f>K216+G216</f>
        <v>0.15501157407407407</v>
      </c>
      <c r="N216" s="140">
        <v>13</v>
      </c>
      <c r="O216" s="135" t="s">
        <v>418</v>
      </c>
      <c r="P216" s="135">
        <v>1962</v>
      </c>
      <c r="Q216" s="156">
        <v>0.08641203703703704</v>
      </c>
      <c r="R216" s="140">
        <v>12</v>
      </c>
      <c r="S216" s="140">
        <v>12</v>
      </c>
      <c r="T216" s="141">
        <v>0.2414236111111111</v>
      </c>
      <c r="U216" s="58" t="s">
        <v>41</v>
      </c>
      <c r="V216" s="79">
        <v>2001</v>
      </c>
      <c r="W216" s="79">
        <v>15</v>
      </c>
      <c r="X216" s="79">
        <v>54</v>
      </c>
      <c r="Y216" s="79"/>
    </row>
    <row r="217" spans="1:40" ht="12.75">
      <c r="A217" s="165">
        <v>163</v>
      </c>
      <c r="B217" s="58">
        <v>108</v>
      </c>
      <c r="C217" s="58" t="s">
        <v>453</v>
      </c>
      <c r="D217" s="151">
        <v>135</v>
      </c>
      <c r="E217" s="58" t="s">
        <v>455</v>
      </c>
      <c r="F217" s="58">
        <v>1965</v>
      </c>
      <c r="G217" s="152">
        <v>0.07283564814814819</v>
      </c>
      <c r="H217" s="150">
        <v>3</v>
      </c>
      <c r="I217" s="58" t="s">
        <v>456</v>
      </c>
      <c r="J217" s="58">
        <v>1965</v>
      </c>
      <c r="K217" s="152">
        <v>0.07908564814814806</v>
      </c>
      <c r="L217" s="150">
        <v>3</v>
      </c>
      <c r="M217" s="152">
        <v>0.15192129629629625</v>
      </c>
      <c r="N217" s="150">
        <v>3</v>
      </c>
      <c r="O217" s="58" t="s">
        <v>454</v>
      </c>
      <c r="P217" s="58">
        <v>1968</v>
      </c>
      <c r="Q217" s="152">
        <v>0.08971064814814822</v>
      </c>
      <c r="R217" s="150">
        <v>4</v>
      </c>
      <c r="S217" s="150">
        <v>3</v>
      </c>
      <c r="T217" s="152">
        <v>0.24163194444444447</v>
      </c>
      <c r="U217" s="62" t="s">
        <v>559</v>
      </c>
      <c r="V217" s="151">
        <v>2011</v>
      </c>
      <c r="W217" s="151">
        <v>25</v>
      </c>
      <c r="X217" s="151">
        <v>54</v>
      </c>
      <c r="Y217" s="151"/>
      <c r="Z217" s="64"/>
      <c r="AA217" s="64"/>
      <c r="AB217" s="64"/>
      <c r="AC217" s="64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</row>
    <row r="218" spans="1:25" ht="11.25">
      <c r="A218" s="150">
        <v>164</v>
      </c>
      <c r="B218" s="135">
        <v>120</v>
      </c>
      <c r="C218" s="135" t="s">
        <v>346</v>
      </c>
      <c r="D218" s="135">
        <v>95</v>
      </c>
      <c r="E218" s="135" t="s">
        <v>347</v>
      </c>
      <c r="F218" s="135">
        <v>1969</v>
      </c>
      <c r="G218" s="141">
        <v>0.06761574074074073</v>
      </c>
      <c r="H218" s="140">
        <v>22</v>
      </c>
      <c r="I218" s="135" t="s">
        <v>348</v>
      </c>
      <c r="J218" s="135">
        <v>1968</v>
      </c>
      <c r="K218" s="141">
        <v>0.08041666666666669</v>
      </c>
      <c r="L218" s="140">
        <v>31</v>
      </c>
      <c r="M218" s="137">
        <f>K218+G218</f>
        <v>0.14803240740740742</v>
      </c>
      <c r="N218" s="140">
        <v>29</v>
      </c>
      <c r="O218" s="135" t="s">
        <v>349</v>
      </c>
      <c r="P218" s="135">
        <v>1965</v>
      </c>
      <c r="Q218" s="141">
        <v>0.09386574074074072</v>
      </c>
      <c r="R218" s="140">
        <v>37</v>
      </c>
      <c r="S218" s="140">
        <v>35</v>
      </c>
      <c r="T218" s="141">
        <v>0.24189814814814814</v>
      </c>
      <c r="U218" s="79" t="s">
        <v>40</v>
      </c>
      <c r="V218" s="79">
        <v>1999</v>
      </c>
      <c r="W218" s="79">
        <v>13</v>
      </c>
      <c r="X218" s="79">
        <v>54</v>
      </c>
      <c r="Y218" s="79"/>
    </row>
    <row r="219" spans="1:40" ht="12.75">
      <c r="A219" s="165">
        <v>165</v>
      </c>
      <c r="B219" s="58">
        <v>157</v>
      </c>
      <c r="C219" s="58" t="s">
        <v>672</v>
      </c>
      <c r="D219" s="151">
        <v>86</v>
      </c>
      <c r="E219" s="58" t="s">
        <v>673</v>
      </c>
      <c r="F219" s="58">
        <v>1987</v>
      </c>
      <c r="G219" s="152">
        <v>0.0735763888888889</v>
      </c>
      <c r="H219" s="150">
        <v>23</v>
      </c>
      <c r="I219" s="58" t="s">
        <v>674</v>
      </c>
      <c r="J219" s="58">
        <v>1987</v>
      </c>
      <c r="K219" s="152">
        <v>0.08778935185185183</v>
      </c>
      <c r="L219" s="150">
        <v>27</v>
      </c>
      <c r="M219" s="152">
        <v>0.16136574074074073</v>
      </c>
      <c r="N219" s="150">
        <v>28</v>
      </c>
      <c r="O219" s="58" t="s">
        <v>675</v>
      </c>
      <c r="P219" s="58">
        <v>1982</v>
      </c>
      <c r="Q219" s="152">
        <v>0.08090277777777777</v>
      </c>
      <c r="R219" s="150">
        <v>23</v>
      </c>
      <c r="S219" s="150">
        <v>28</v>
      </c>
      <c r="T219" s="152">
        <v>0.2422685185185185</v>
      </c>
      <c r="U219" s="62" t="s">
        <v>130</v>
      </c>
      <c r="V219" s="79">
        <v>2014</v>
      </c>
      <c r="W219" s="79">
        <v>28</v>
      </c>
      <c r="X219" s="79">
        <v>54</v>
      </c>
      <c r="Y219" s="151">
        <v>53.8</v>
      </c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</row>
    <row r="220" spans="1:25" ht="11.25">
      <c r="A220" s="150">
        <v>166</v>
      </c>
      <c r="B220" s="58">
        <v>131</v>
      </c>
      <c r="C220" s="58" t="s">
        <v>603</v>
      </c>
      <c r="D220" s="151">
        <v>130</v>
      </c>
      <c r="E220" s="58" t="s">
        <v>604</v>
      </c>
      <c r="F220" s="58">
        <v>1964</v>
      </c>
      <c r="G220" s="157">
        <v>0.0828935185185185</v>
      </c>
      <c r="H220" s="150">
        <v>5</v>
      </c>
      <c r="I220" s="58" t="s">
        <v>465</v>
      </c>
      <c r="J220" s="58">
        <v>1971</v>
      </c>
      <c r="K220" s="157">
        <v>0.06615740740740744</v>
      </c>
      <c r="L220" s="150">
        <v>2</v>
      </c>
      <c r="M220" s="157">
        <v>0.14905092592592595</v>
      </c>
      <c r="N220" s="150">
        <v>3</v>
      </c>
      <c r="O220" s="58" t="s">
        <v>605</v>
      </c>
      <c r="P220" s="58">
        <v>1971</v>
      </c>
      <c r="Q220" s="157">
        <v>0.09398148148148144</v>
      </c>
      <c r="R220" s="150">
        <v>8</v>
      </c>
      <c r="S220" s="150">
        <v>5</v>
      </c>
      <c r="T220" s="157">
        <v>0.2430324074074074</v>
      </c>
      <c r="U220" s="79" t="s">
        <v>364</v>
      </c>
      <c r="V220" s="79">
        <v>2012</v>
      </c>
      <c r="W220" s="79">
        <v>26</v>
      </c>
      <c r="X220" s="79">
        <v>54</v>
      </c>
      <c r="Y220" s="79"/>
    </row>
    <row r="221" spans="1:40" ht="12.75">
      <c r="A221" s="165">
        <v>167</v>
      </c>
      <c r="B221" s="79">
        <v>178</v>
      </c>
      <c r="C221" s="79" t="s">
        <v>600</v>
      </c>
      <c r="D221" s="151">
        <v>131</v>
      </c>
      <c r="E221" s="58" t="s">
        <v>231</v>
      </c>
      <c r="F221" s="58">
        <v>1969</v>
      </c>
      <c r="G221" s="152">
        <v>0.07539351851851855</v>
      </c>
      <c r="H221" s="150">
        <v>11</v>
      </c>
      <c r="I221" s="58" t="s">
        <v>512</v>
      </c>
      <c r="J221" s="58">
        <v>1966</v>
      </c>
      <c r="K221" s="152">
        <v>0.0832754629629629</v>
      </c>
      <c r="L221" s="150">
        <v>12</v>
      </c>
      <c r="M221" s="152">
        <v>0.15866898148148145</v>
      </c>
      <c r="N221" s="150">
        <v>12</v>
      </c>
      <c r="O221" s="79" t="s">
        <v>545</v>
      </c>
      <c r="P221" s="58">
        <v>1967</v>
      </c>
      <c r="Q221" s="152">
        <v>0.08466435185185184</v>
      </c>
      <c r="R221" s="150">
        <v>10</v>
      </c>
      <c r="S221" s="150">
        <v>12</v>
      </c>
      <c r="T221" s="152">
        <v>0.2433333333333333</v>
      </c>
      <c r="U221" s="62" t="s">
        <v>149</v>
      </c>
      <c r="V221" s="151">
        <v>2011</v>
      </c>
      <c r="W221" s="151">
        <v>25</v>
      </c>
      <c r="X221" s="151">
        <v>54</v>
      </c>
      <c r="Y221" s="151"/>
      <c r="Z221" s="64"/>
      <c r="AA221" s="64"/>
      <c r="AB221" s="64"/>
      <c r="AC221" s="64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</row>
    <row r="222" spans="1:40" ht="11.25">
      <c r="A222" s="150">
        <v>168</v>
      </c>
      <c r="B222" s="148">
        <v>182</v>
      </c>
      <c r="C222" s="148" t="s">
        <v>709</v>
      </c>
      <c r="D222" s="148">
        <v>123</v>
      </c>
      <c r="E222" s="148" t="s">
        <v>191</v>
      </c>
      <c r="F222" s="148">
        <v>1968</v>
      </c>
      <c r="G222" s="149">
        <v>0.07582175925925921</v>
      </c>
      <c r="H222" s="148">
        <v>5</v>
      </c>
      <c r="I222" s="148" t="s">
        <v>710</v>
      </c>
      <c r="J222" s="148">
        <v>1988</v>
      </c>
      <c r="K222" s="149">
        <v>0.0827546296296297</v>
      </c>
      <c r="L222" s="148">
        <v>8</v>
      </c>
      <c r="M222" s="149">
        <v>0.15857638888888892</v>
      </c>
      <c r="N222" s="148">
        <v>6</v>
      </c>
      <c r="O222" s="148" t="s">
        <v>711</v>
      </c>
      <c r="P222" s="148">
        <v>1966</v>
      </c>
      <c r="Q222" s="149">
        <v>0.08483796296296287</v>
      </c>
      <c r="R222" s="148">
        <v>9</v>
      </c>
      <c r="S222" s="148">
        <v>6</v>
      </c>
      <c r="T222" s="149">
        <v>0.24341435185185178</v>
      </c>
      <c r="U222" s="148" t="s">
        <v>149</v>
      </c>
      <c r="V222" s="79">
        <v>2015</v>
      </c>
      <c r="W222" s="79">
        <v>29</v>
      </c>
      <c r="X222" s="79">
        <v>54</v>
      </c>
      <c r="Y222" s="79">
        <v>53.5</v>
      </c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</row>
    <row r="223" spans="1:25" ht="12.75">
      <c r="A223" s="165">
        <v>169</v>
      </c>
      <c r="B223" s="162">
        <v>137</v>
      </c>
      <c r="C223" s="162" t="s">
        <v>769</v>
      </c>
      <c r="D223" s="162" t="s">
        <v>770</v>
      </c>
      <c r="E223" s="162" t="s">
        <v>752</v>
      </c>
      <c r="F223" s="162">
        <v>1982</v>
      </c>
      <c r="G223" s="163">
        <v>0.07586805555555554</v>
      </c>
      <c r="H223" s="162">
        <v>1</v>
      </c>
      <c r="I223" s="162" t="s">
        <v>752</v>
      </c>
      <c r="J223" s="162">
        <v>1982</v>
      </c>
      <c r="K223" s="163">
        <v>0.09968750000000004</v>
      </c>
      <c r="L223" s="79">
        <v>1</v>
      </c>
      <c r="M223" s="163">
        <v>0.17555555555555558</v>
      </c>
      <c r="N223" s="162">
        <v>1</v>
      </c>
      <c r="O223" s="162" t="s">
        <v>771</v>
      </c>
      <c r="P223" s="162">
        <v>1979</v>
      </c>
      <c r="Q223" s="163">
        <v>0.07005787037037037</v>
      </c>
      <c r="R223" s="162">
        <v>1</v>
      </c>
      <c r="S223" s="162">
        <v>1</v>
      </c>
      <c r="T223" s="163">
        <v>0.24561342592592594</v>
      </c>
      <c r="U223" s="162" t="s">
        <v>772</v>
      </c>
      <c r="V223" s="79">
        <v>2017</v>
      </c>
      <c r="W223" s="79">
        <v>31</v>
      </c>
      <c r="X223" s="79">
        <v>54</v>
      </c>
      <c r="Y223" s="79">
        <v>53.5</v>
      </c>
    </row>
    <row r="224" spans="1:25" ht="12.75">
      <c r="A224" s="150">
        <v>170</v>
      </c>
      <c r="B224" s="162">
        <v>105</v>
      </c>
      <c r="C224" s="162" t="s">
        <v>765</v>
      </c>
      <c r="D224" s="162">
        <v>128</v>
      </c>
      <c r="E224" s="162" t="s">
        <v>685</v>
      </c>
      <c r="F224" s="162">
        <v>1965</v>
      </c>
      <c r="G224" s="163">
        <v>0.08501157407407406</v>
      </c>
      <c r="H224" s="162">
        <v>2</v>
      </c>
      <c r="I224" s="162" t="s">
        <v>683</v>
      </c>
      <c r="J224" s="162">
        <v>1990</v>
      </c>
      <c r="K224" s="163">
        <v>0.07459490740740743</v>
      </c>
      <c r="L224" s="79">
        <v>1</v>
      </c>
      <c r="M224" s="163">
        <v>0.1596064814814815</v>
      </c>
      <c r="N224" s="162">
        <v>1</v>
      </c>
      <c r="O224" s="162" t="s">
        <v>684</v>
      </c>
      <c r="P224" s="162">
        <v>1968</v>
      </c>
      <c r="Q224" s="163">
        <v>0.08673611111111112</v>
      </c>
      <c r="R224" s="162">
        <v>1</v>
      </c>
      <c r="S224" s="162">
        <v>1</v>
      </c>
      <c r="T224" s="163">
        <v>0.2463425925925926</v>
      </c>
      <c r="U224" s="162" t="s">
        <v>559</v>
      </c>
      <c r="V224" s="79">
        <v>2017</v>
      </c>
      <c r="W224" s="79">
        <v>31</v>
      </c>
      <c r="X224" s="79">
        <v>54</v>
      </c>
      <c r="Y224" s="79">
        <v>53.5</v>
      </c>
    </row>
    <row r="225" spans="1:40" ht="12.75">
      <c r="A225" s="165">
        <v>171</v>
      </c>
      <c r="B225" s="148">
        <v>168</v>
      </c>
      <c r="C225" s="148" t="s">
        <v>712</v>
      </c>
      <c r="D225" s="148">
        <v>91</v>
      </c>
      <c r="E225" s="148" t="s">
        <v>117</v>
      </c>
      <c r="F225" s="148">
        <v>1995</v>
      </c>
      <c r="G225" s="149">
        <v>0.08968749999999998</v>
      </c>
      <c r="H225" s="148">
        <v>8</v>
      </c>
      <c r="I225" s="148" t="s">
        <v>713</v>
      </c>
      <c r="J225" s="148">
        <v>1987</v>
      </c>
      <c r="K225" s="149">
        <v>0.08417824074074082</v>
      </c>
      <c r="L225" s="148">
        <v>9</v>
      </c>
      <c r="M225" s="149">
        <v>0.1738657407407408</v>
      </c>
      <c r="N225" s="148">
        <v>9</v>
      </c>
      <c r="O225" s="148" t="s">
        <v>714</v>
      </c>
      <c r="P225" s="148">
        <v>1972</v>
      </c>
      <c r="Q225" s="149">
        <v>0.07285879629629621</v>
      </c>
      <c r="R225" s="148">
        <v>6</v>
      </c>
      <c r="S225" s="148">
        <v>7</v>
      </c>
      <c r="T225" s="149">
        <v>0.246724537037037</v>
      </c>
      <c r="U225" s="148" t="s">
        <v>130</v>
      </c>
      <c r="V225" s="79">
        <v>2015</v>
      </c>
      <c r="W225" s="79">
        <v>29</v>
      </c>
      <c r="X225" s="79">
        <v>54</v>
      </c>
      <c r="Y225" s="79">
        <v>53.5</v>
      </c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</row>
    <row r="226" spans="1:25" ht="11.25">
      <c r="A226" s="150">
        <v>172</v>
      </c>
      <c r="B226" s="10">
        <v>174</v>
      </c>
      <c r="C226" s="5" t="s">
        <v>76</v>
      </c>
      <c r="D226" s="5"/>
      <c r="E226" s="5" t="s">
        <v>10</v>
      </c>
      <c r="F226" s="5"/>
      <c r="G226" s="137">
        <v>0.06678240740740742</v>
      </c>
      <c r="H226" s="10">
        <v>15</v>
      </c>
      <c r="I226" s="79"/>
      <c r="J226" s="5"/>
      <c r="K226" s="137">
        <v>0.08076388888888889</v>
      </c>
      <c r="L226" s="10">
        <v>13</v>
      </c>
      <c r="M226" s="117">
        <f>K226+G226</f>
        <v>0.1475462962962963</v>
      </c>
      <c r="N226" s="10">
        <v>12</v>
      </c>
      <c r="O226" s="79"/>
      <c r="P226" s="79"/>
      <c r="Q226" s="137">
        <v>0.0992013888888889</v>
      </c>
      <c r="R226" s="5">
        <v>13</v>
      </c>
      <c r="S226" s="5">
        <v>12</v>
      </c>
      <c r="T226" s="117">
        <f>Q226+M226</f>
        <v>0.2467476851851852</v>
      </c>
      <c r="U226" s="79" t="s">
        <v>61</v>
      </c>
      <c r="V226" s="79">
        <v>1990</v>
      </c>
      <c r="W226" s="79">
        <v>4</v>
      </c>
      <c r="X226" s="79">
        <v>54</v>
      </c>
      <c r="Y226" s="79"/>
    </row>
    <row r="227" spans="1:25" ht="12.75">
      <c r="A227" s="165">
        <v>173</v>
      </c>
      <c r="B227" s="58">
        <v>193</v>
      </c>
      <c r="C227" s="58" t="s">
        <v>618</v>
      </c>
      <c r="D227" s="151">
        <v>166</v>
      </c>
      <c r="E227" s="58" t="s">
        <v>483</v>
      </c>
      <c r="F227" s="58">
        <v>1958</v>
      </c>
      <c r="G227" s="157">
        <v>0.07946759259259256</v>
      </c>
      <c r="H227" s="150">
        <v>7</v>
      </c>
      <c r="I227" s="58" t="s">
        <v>503</v>
      </c>
      <c r="J227" s="58">
        <v>1958</v>
      </c>
      <c r="K227" s="157">
        <v>0.08119212962962968</v>
      </c>
      <c r="L227" s="150">
        <v>4</v>
      </c>
      <c r="M227" s="157">
        <v>0.16065972222222225</v>
      </c>
      <c r="N227" s="150">
        <v>7</v>
      </c>
      <c r="O227" s="58" t="s">
        <v>502</v>
      </c>
      <c r="P227" s="58">
        <v>1954</v>
      </c>
      <c r="Q227" s="157">
        <v>0.08609953703703699</v>
      </c>
      <c r="R227" s="150">
        <v>6</v>
      </c>
      <c r="S227" s="150">
        <v>6</v>
      </c>
      <c r="T227" s="157">
        <v>0.24675925925925923</v>
      </c>
      <c r="U227" s="79" t="s">
        <v>80</v>
      </c>
      <c r="V227" s="79">
        <v>2012</v>
      </c>
      <c r="W227" s="79">
        <v>26</v>
      </c>
      <c r="X227" s="79">
        <v>54</v>
      </c>
      <c r="Y227" s="79"/>
    </row>
    <row r="228" spans="1:40" ht="11.25">
      <c r="A228" s="150">
        <v>174</v>
      </c>
      <c r="B228" s="148">
        <v>104</v>
      </c>
      <c r="C228" s="148" t="s">
        <v>732</v>
      </c>
      <c r="D228" s="148">
        <v>125</v>
      </c>
      <c r="E228" s="148" t="s">
        <v>683</v>
      </c>
      <c r="F228" s="148">
        <v>1990</v>
      </c>
      <c r="G228" s="149">
        <v>0.07533564814814808</v>
      </c>
      <c r="H228" s="148">
        <v>1</v>
      </c>
      <c r="I228" s="148" t="s">
        <v>685</v>
      </c>
      <c r="J228" s="148">
        <v>1965</v>
      </c>
      <c r="K228" s="149">
        <v>0.0809259259259259</v>
      </c>
      <c r="L228" s="148">
        <v>2</v>
      </c>
      <c r="M228" s="149">
        <v>0.15626157407407398</v>
      </c>
      <c r="N228" s="148">
        <v>2</v>
      </c>
      <c r="O228" s="148" t="s">
        <v>684</v>
      </c>
      <c r="P228" s="148">
        <v>1968</v>
      </c>
      <c r="Q228" s="149">
        <v>0.09060185185185188</v>
      </c>
      <c r="R228" s="148">
        <v>2</v>
      </c>
      <c r="S228" s="148">
        <v>2</v>
      </c>
      <c r="T228" s="149">
        <v>0.24686342592592586</v>
      </c>
      <c r="U228" s="148" t="s">
        <v>559</v>
      </c>
      <c r="V228" s="79">
        <v>2016</v>
      </c>
      <c r="W228" s="79">
        <v>30</v>
      </c>
      <c r="X228" s="79">
        <v>54</v>
      </c>
      <c r="Y228" s="79">
        <v>53.5</v>
      </c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</row>
    <row r="229" spans="1:25" ht="12.75">
      <c r="A229" s="165">
        <v>175</v>
      </c>
      <c r="B229" s="135">
        <v>144</v>
      </c>
      <c r="C229" s="135" t="s">
        <v>310</v>
      </c>
      <c r="D229" s="135">
        <v>106</v>
      </c>
      <c r="E229" s="135" t="s">
        <v>311</v>
      </c>
      <c r="F229" s="135">
        <v>1966</v>
      </c>
      <c r="G229" s="141">
        <v>0.0811458333333333</v>
      </c>
      <c r="H229" s="140">
        <v>13</v>
      </c>
      <c r="I229" s="135" t="s">
        <v>312</v>
      </c>
      <c r="J229" s="135">
        <v>1960</v>
      </c>
      <c r="K229" s="141">
        <v>0.07746527777777784</v>
      </c>
      <c r="L229" s="140">
        <v>12</v>
      </c>
      <c r="M229" s="137">
        <f>K229+G229</f>
        <v>0.15861111111111115</v>
      </c>
      <c r="N229" s="140">
        <v>13</v>
      </c>
      <c r="O229" s="135" t="s">
        <v>313</v>
      </c>
      <c r="P229" s="135">
        <v>1965</v>
      </c>
      <c r="Q229" s="141">
        <v>0.08890046296296295</v>
      </c>
      <c r="R229" s="140">
        <v>14</v>
      </c>
      <c r="S229" s="140">
        <v>13</v>
      </c>
      <c r="T229" s="141">
        <v>0.2475115740740741</v>
      </c>
      <c r="U229" s="79" t="s">
        <v>364</v>
      </c>
      <c r="V229" s="79">
        <v>1999</v>
      </c>
      <c r="W229" s="79">
        <v>13</v>
      </c>
      <c r="X229" s="79">
        <v>54</v>
      </c>
      <c r="Y229" s="79"/>
    </row>
    <row r="230" spans="1:40" ht="11.25">
      <c r="A230" s="150">
        <v>176</v>
      </c>
      <c r="B230" s="58">
        <v>108</v>
      </c>
      <c r="C230" s="58" t="s">
        <v>623</v>
      </c>
      <c r="D230" s="151">
        <v>141</v>
      </c>
      <c r="E230" s="79" t="s">
        <v>624</v>
      </c>
      <c r="F230" s="58">
        <v>1965</v>
      </c>
      <c r="G230" s="152">
        <v>0.08428240740740739</v>
      </c>
      <c r="H230" s="150">
        <v>4</v>
      </c>
      <c r="I230" s="58" t="s">
        <v>302</v>
      </c>
      <c r="J230" s="58">
        <v>1968</v>
      </c>
      <c r="K230" s="152">
        <v>0.08563657407407416</v>
      </c>
      <c r="L230" s="150">
        <v>3</v>
      </c>
      <c r="M230" s="152">
        <v>0.16991898148148155</v>
      </c>
      <c r="N230" s="150">
        <v>4</v>
      </c>
      <c r="O230" s="58" t="s">
        <v>625</v>
      </c>
      <c r="P230" s="58">
        <v>1965</v>
      </c>
      <c r="Q230" s="152">
        <v>0.07759259259259255</v>
      </c>
      <c r="R230" s="150">
        <v>1</v>
      </c>
      <c r="S230" s="150">
        <v>2</v>
      </c>
      <c r="T230" s="152">
        <v>0.2475115740740741</v>
      </c>
      <c r="U230" s="62" t="s">
        <v>559</v>
      </c>
      <c r="V230" s="79">
        <v>2013</v>
      </c>
      <c r="W230" s="79">
        <v>27</v>
      </c>
      <c r="X230" s="79">
        <v>54</v>
      </c>
      <c r="Y230" s="151">
        <v>53.8</v>
      </c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</row>
    <row r="231" spans="1:40" ht="12.75">
      <c r="A231" s="165">
        <v>177</v>
      </c>
      <c r="B231" s="148">
        <v>157</v>
      </c>
      <c r="C231" s="148" t="s">
        <v>715</v>
      </c>
      <c r="D231" s="148">
        <v>79</v>
      </c>
      <c r="E231" s="148" t="s">
        <v>716</v>
      </c>
      <c r="F231" s="148">
        <v>1990</v>
      </c>
      <c r="G231" s="149">
        <v>0.0847222222222222</v>
      </c>
      <c r="H231" s="148">
        <v>7</v>
      </c>
      <c r="I231" s="148" t="s">
        <v>717</v>
      </c>
      <c r="J231" s="148">
        <v>1988</v>
      </c>
      <c r="K231" s="149">
        <v>0.08104166666666673</v>
      </c>
      <c r="L231" s="148">
        <v>7</v>
      </c>
      <c r="M231" s="149">
        <v>0.16576388888888893</v>
      </c>
      <c r="N231" s="148">
        <v>8</v>
      </c>
      <c r="O231" s="148" t="s">
        <v>718</v>
      </c>
      <c r="P231" s="148">
        <v>1988</v>
      </c>
      <c r="Q231" s="149">
        <v>0.0817592592592592</v>
      </c>
      <c r="R231" s="148">
        <v>8</v>
      </c>
      <c r="S231" s="148">
        <v>8</v>
      </c>
      <c r="T231" s="149">
        <v>0.24752314814814813</v>
      </c>
      <c r="U231" s="148" t="s">
        <v>130</v>
      </c>
      <c r="V231" s="79">
        <v>2015</v>
      </c>
      <c r="W231" s="79">
        <v>29</v>
      </c>
      <c r="X231" s="79">
        <v>54</v>
      </c>
      <c r="Y231" s="79">
        <v>53.5</v>
      </c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</row>
    <row r="232" spans="1:25" ht="11.25">
      <c r="A232" s="150">
        <v>178</v>
      </c>
      <c r="B232" s="58">
        <v>194</v>
      </c>
      <c r="C232" s="79" t="s">
        <v>562</v>
      </c>
      <c r="D232" s="151">
        <v>151</v>
      </c>
      <c r="E232" s="58" t="s">
        <v>619</v>
      </c>
      <c r="F232" s="58">
        <v>1966</v>
      </c>
      <c r="G232" s="157">
        <v>0.06806712962962963</v>
      </c>
      <c r="H232" s="150">
        <v>1</v>
      </c>
      <c r="I232" s="58" t="s">
        <v>620</v>
      </c>
      <c r="J232" s="58">
        <v>1957</v>
      </c>
      <c r="K232" s="157">
        <v>0.09111111111111109</v>
      </c>
      <c r="L232" s="150">
        <v>8</v>
      </c>
      <c r="M232" s="157">
        <v>0.15917824074074072</v>
      </c>
      <c r="N232" s="150">
        <v>5</v>
      </c>
      <c r="O232" s="58" t="s">
        <v>517</v>
      </c>
      <c r="P232" s="58">
        <v>1962</v>
      </c>
      <c r="Q232" s="157">
        <v>0.08863425925925927</v>
      </c>
      <c r="R232" s="150">
        <v>7</v>
      </c>
      <c r="S232" s="150">
        <v>7</v>
      </c>
      <c r="T232" s="157">
        <v>0.2478125</v>
      </c>
      <c r="U232" s="79" t="s">
        <v>80</v>
      </c>
      <c r="V232" s="79">
        <v>2012</v>
      </c>
      <c r="W232" s="79">
        <v>26</v>
      </c>
      <c r="X232" s="79">
        <v>54</v>
      </c>
      <c r="Y232" s="79"/>
    </row>
    <row r="233" spans="1:40" ht="12.75">
      <c r="A233" s="165">
        <v>179</v>
      </c>
      <c r="B233" s="148">
        <v>86</v>
      </c>
      <c r="C233" s="148" t="s">
        <v>751</v>
      </c>
      <c r="D233" s="148">
        <v>47</v>
      </c>
      <c r="E233" s="148" t="s">
        <v>231</v>
      </c>
      <c r="F233" s="148">
        <v>1969</v>
      </c>
      <c r="G233" s="149">
        <v>0.0731134259259259</v>
      </c>
      <c r="H233" s="148">
        <v>5</v>
      </c>
      <c r="I233" s="151"/>
      <c r="J233" s="148"/>
      <c r="K233" s="149">
        <v>0.08731481481481473</v>
      </c>
      <c r="L233" s="148">
        <v>5</v>
      </c>
      <c r="M233" s="149">
        <v>0.16042824074074064</v>
      </c>
      <c r="N233" s="148">
        <v>5</v>
      </c>
      <c r="O233" s="148"/>
      <c r="P233" s="148"/>
      <c r="Q233" s="149">
        <v>0.08812500000000001</v>
      </c>
      <c r="R233" s="148">
        <v>4</v>
      </c>
      <c r="S233" s="148">
        <v>5</v>
      </c>
      <c r="T233" s="149">
        <v>0.24855324074074064</v>
      </c>
      <c r="U233" s="148" t="s">
        <v>421</v>
      </c>
      <c r="V233" s="79">
        <v>2016</v>
      </c>
      <c r="W233" s="79">
        <v>30</v>
      </c>
      <c r="X233" s="79">
        <v>54</v>
      </c>
      <c r="Y233" s="79">
        <v>53.5</v>
      </c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</row>
    <row r="234" spans="1:25" ht="11.25">
      <c r="A234" s="150">
        <v>180</v>
      </c>
      <c r="B234" s="135">
        <v>90</v>
      </c>
      <c r="C234" s="135" t="s">
        <v>444</v>
      </c>
      <c r="D234" s="151">
        <v>108</v>
      </c>
      <c r="E234" s="135" t="s">
        <v>445</v>
      </c>
      <c r="F234" s="135">
        <v>1965</v>
      </c>
      <c r="G234" s="154">
        <v>0.07716435185185189</v>
      </c>
      <c r="H234" s="150">
        <v>4</v>
      </c>
      <c r="I234" s="135" t="s">
        <v>371</v>
      </c>
      <c r="J234" s="135">
        <v>1965</v>
      </c>
      <c r="K234" s="154">
        <v>0.08100694444444445</v>
      </c>
      <c r="L234" s="150">
        <v>4</v>
      </c>
      <c r="M234" s="137">
        <f>K234+G234</f>
        <v>0.15817129629629634</v>
      </c>
      <c r="N234" s="150">
        <v>4</v>
      </c>
      <c r="O234" s="135" t="s">
        <v>388</v>
      </c>
      <c r="P234" s="135">
        <v>1968</v>
      </c>
      <c r="Q234" s="155">
        <v>0.0907986111111111</v>
      </c>
      <c r="R234" s="150">
        <v>4</v>
      </c>
      <c r="S234" s="150">
        <v>4</v>
      </c>
      <c r="T234" s="154">
        <v>0.24896990740740743</v>
      </c>
      <c r="U234" s="58" t="s">
        <v>452</v>
      </c>
      <c r="V234" s="79">
        <v>2002</v>
      </c>
      <c r="W234" s="79">
        <v>16</v>
      </c>
      <c r="X234" s="79">
        <v>54</v>
      </c>
      <c r="Y234" s="79"/>
    </row>
    <row r="235" spans="1:40" ht="12.75">
      <c r="A235" s="165">
        <v>181</v>
      </c>
      <c r="B235" s="148" t="s">
        <v>744</v>
      </c>
      <c r="C235" s="148" t="s">
        <v>745</v>
      </c>
      <c r="D235" s="148">
        <v>104</v>
      </c>
      <c r="E235" s="148" t="s">
        <v>710</v>
      </c>
      <c r="F235" s="148">
        <v>1988</v>
      </c>
      <c r="G235" s="149">
        <v>0.08846064814814808</v>
      </c>
      <c r="H235" s="148">
        <v>6</v>
      </c>
      <c r="I235" s="148" t="s">
        <v>746</v>
      </c>
      <c r="J235" s="148">
        <v>1979</v>
      </c>
      <c r="K235" s="149">
        <v>0.06846064814814812</v>
      </c>
      <c r="L235" s="148">
        <v>5</v>
      </c>
      <c r="M235" s="149">
        <v>0.1569212962962962</v>
      </c>
      <c r="N235" s="148">
        <v>6</v>
      </c>
      <c r="O235" s="148" t="s">
        <v>747</v>
      </c>
      <c r="P235" s="148">
        <v>1977</v>
      </c>
      <c r="Q235" s="149">
        <v>0.09226851851851858</v>
      </c>
      <c r="R235" s="148">
        <v>6</v>
      </c>
      <c r="S235" s="148">
        <v>6</v>
      </c>
      <c r="T235" s="149">
        <v>0.24918981481481478</v>
      </c>
      <c r="U235" s="148" t="s">
        <v>130</v>
      </c>
      <c r="V235" s="79">
        <v>2016</v>
      </c>
      <c r="W235" s="79">
        <v>30</v>
      </c>
      <c r="X235" s="79">
        <v>54</v>
      </c>
      <c r="Y235" s="79">
        <v>53.5</v>
      </c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</row>
    <row r="236" spans="1:40" ht="11.25">
      <c r="A236" s="150">
        <v>182</v>
      </c>
      <c r="B236" s="58">
        <v>144</v>
      </c>
      <c r="C236" s="79" t="s">
        <v>646</v>
      </c>
      <c r="D236" s="151">
        <v>95</v>
      </c>
      <c r="E236" s="79" t="s">
        <v>647</v>
      </c>
      <c r="F236" s="58">
        <v>1984</v>
      </c>
      <c r="G236" s="152">
        <v>0.06724537037037037</v>
      </c>
      <c r="H236" s="150">
        <v>18</v>
      </c>
      <c r="I236" s="58" t="s">
        <v>648</v>
      </c>
      <c r="J236" s="58">
        <v>1986</v>
      </c>
      <c r="K236" s="152">
        <v>0.08240740740740737</v>
      </c>
      <c r="L236" s="150">
        <v>21</v>
      </c>
      <c r="M236" s="152">
        <v>0.14965277777777775</v>
      </c>
      <c r="N236" s="150">
        <v>20</v>
      </c>
      <c r="O236" s="58" t="s">
        <v>649</v>
      </c>
      <c r="P236" s="58">
        <v>1974</v>
      </c>
      <c r="Q236" s="152">
        <v>0.10032407407407407</v>
      </c>
      <c r="R236" s="150">
        <v>22</v>
      </c>
      <c r="S236" s="150">
        <v>23</v>
      </c>
      <c r="T236" s="152">
        <v>0.2499768518518518</v>
      </c>
      <c r="U236" s="62" t="s">
        <v>130</v>
      </c>
      <c r="V236" s="79">
        <v>2013</v>
      </c>
      <c r="W236" s="79">
        <v>27</v>
      </c>
      <c r="X236" s="79">
        <v>54</v>
      </c>
      <c r="Y236" s="151">
        <v>53.8</v>
      </c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</row>
    <row r="237" spans="1:25" ht="12.75">
      <c r="A237" s="165">
        <v>183</v>
      </c>
      <c r="B237" s="58">
        <v>147</v>
      </c>
      <c r="C237" s="58" t="s">
        <v>610</v>
      </c>
      <c r="D237" s="151">
        <v>100</v>
      </c>
      <c r="E237" s="58" t="s">
        <v>611</v>
      </c>
      <c r="F237" s="58">
        <v>1989</v>
      </c>
      <c r="G237" s="157">
        <v>0.07450231481481479</v>
      </c>
      <c r="H237" s="150">
        <v>18</v>
      </c>
      <c r="I237" s="58" t="s">
        <v>552</v>
      </c>
      <c r="J237" s="58">
        <v>1965</v>
      </c>
      <c r="K237" s="157">
        <v>0.09318287037037037</v>
      </c>
      <c r="L237" s="150">
        <v>22</v>
      </c>
      <c r="M237" s="157">
        <v>0.16768518518518516</v>
      </c>
      <c r="N237" s="150">
        <v>19</v>
      </c>
      <c r="O237" s="58" t="s">
        <v>612</v>
      </c>
      <c r="P237" s="58">
        <v>1982</v>
      </c>
      <c r="Q237" s="157">
        <v>0.08354166666666663</v>
      </c>
      <c r="R237" s="150">
        <v>13</v>
      </c>
      <c r="S237" s="150">
        <v>18</v>
      </c>
      <c r="T237" s="157">
        <v>0.2512268518518518</v>
      </c>
      <c r="U237" s="79" t="s">
        <v>40</v>
      </c>
      <c r="V237" s="79">
        <v>2012</v>
      </c>
      <c r="W237" s="79">
        <v>26</v>
      </c>
      <c r="X237" s="79">
        <v>54</v>
      </c>
      <c r="Y237" s="79"/>
    </row>
    <row r="238" spans="1:25" ht="11.25">
      <c r="A238" s="150">
        <v>184</v>
      </c>
      <c r="B238" s="135">
        <v>120</v>
      </c>
      <c r="C238" s="135" t="s">
        <v>347</v>
      </c>
      <c r="D238" s="135">
        <v>30</v>
      </c>
      <c r="E238" s="135" t="s">
        <v>363</v>
      </c>
      <c r="F238" s="135"/>
      <c r="G238" s="141">
        <v>0.06761574074074073</v>
      </c>
      <c r="H238" s="140">
        <v>10</v>
      </c>
      <c r="I238" s="135"/>
      <c r="J238" s="135"/>
      <c r="K238" s="141">
        <v>0.08467592592592588</v>
      </c>
      <c r="L238" s="140">
        <v>9</v>
      </c>
      <c r="M238" s="137">
        <f>K238+G238</f>
        <v>0.1522916666666666</v>
      </c>
      <c r="N238" s="140">
        <v>10</v>
      </c>
      <c r="O238" s="135"/>
      <c r="P238" s="135">
        <v>1969</v>
      </c>
      <c r="Q238" s="141">
        <v>0.09980324074074076</v>
      </c>
      <c r="R238" s="140">
        <v>10</v>
      </c>
      <c r="S238" s="140">
        <v>9</v>
      </c>
      <c r="T238" s="141">
        <v>0.25209490740740736</v>
      </c>
      <c r="U238" s="79" t="s">
        <v>61</v>
      </c>
      <c r="V238" s="79">
        <v>1999</v>
      </c>
      <c r="W238" s="79">
        <v>13</v>
      </c>
      <c r="X238" s="79">
        <v>54</v>
      </c>
      <c r="Y238" s="79"/>
    </row>
    <row r="239" spans="1:25" ht="12.75">
      <c r="A239" s="165">
        <v>185</v>
      </c>
      <c r="B239" s="135">
        <v>143</v>
      </c>
      <c r="C239" s="135" t="s">
        <v>408</v>
      </c>
      <c r="D239" s="135">
        <v>95</v>
      </c>
      <c r="E239" s="135" t="s">
        <v>340</v>
      </c>
      <c r="F239" s="135">
        <v>1984</v>
      </c>
      <c r="G239" s="141">
        <v>0.0934375</v>
      </c>
      <c r="H239" s="140">
        <v>28</v>
      </c>
      <c r="I239" s="135" t="s">
        <v>409</v>
      </c>
      <c r="J239" s="135">
        <v>1961</v>
      </c>
      <c r="K239" s="141">
        <v>0.061759259259259236</v>
      </c>
      <c r="L239" s="141"/>
      <c r="M239" s="137">
        <f>K239+G239</f>
        <v>0.15519675925925924</v>
      </c>
      <c r="N239" s="140">
        <v>22</v>
      </c>
      <c r="O239" s="135" t="s">
        <v>318</v>
      </c>
      <c r="P239" s="135">
        <v>1963</v>
      </c>
      <c r="Q239" s="156">
        <v>0.09777777777777774</v>
      </c>
      <c r="R239" s="140">
        <v>27</v>
      </c>
      <c r="S239" s="140">
        <v>27</v>
      </c>
      <c r="T239" s="141">
        <v>0.252974537037037</v>
      </c>
      <c r="U239" s="58" t="s">
        <v>40</v>
      </c>
      <c r="V239" s="79">
        <v>2001</v>
      </c>
      <c r="W239" s="79">
        <v>15</v>
      </c>
      <c r="X239" s="79">
        <v>54</v>
      </c>
      <c r="Y239" s="79"/>
    </row>
    <row r="240" spans="1:25" ht="11.25">
      <c r="A240" s="150">
        <v>186</v>
      </c>
      <c r="B240" s="79">
        <v>1138</v>
      </c>
      <c r="C240" s="79" t="s">
        <v>757</v>
      </c>
      <c r="D240" s="79">
        <v>116</v>
      </c>
      <c r="E240" s="79" t="s">
        <v>298</v>
      </c>
      <c r="F240" s="79">
        <v>64</v>
      </c>
      <c r="G240" s="154">
        <v>0.06506944444444446</v>
      </c>
      <c r="H240" s="10">
        <v>3</v>
      </c>
      <c r="I240" s="79" t="s">
        <v>299</v>
      </c>
      <c r="J240" s="79">
        <v>58</v>
      </c>
      <c r="K240" s="154">
        <v>0.08074074074074072</v>
      </c>
      <c r="L240" s="10">
        <v>8</v>
      </c>
      <c r="M240" s="137">
        <f>G240+K240</f>
        <v>0.14581018518518518</v>
      </c>
      <c r="N240" s="10">
        <v>4</v>
      </c>
      <c r="O240" s="79" t="s">
        <v>300</v>
      </c>
      <c r="P240" s="79">
        <v>56</v>
      </c>
      <c r="Q240" s="141">
        <v>0.10789351851851847</v>
      </c>
      <c r="R240" s="10">
        <v>10</v>
      </c>
      <c r="S240" s="10">
        <v>9</v>
      </c>
      <c r="T240" s="137">
        <v>0.25370370370370365</v>
      </c>
      <c r="U240" s="137" t="s">
        <v>41</v>
      </c>
      <c r="V240" s="79">
        <v>1998</v>
      </c>
      <c r="W240" s="79">
        <v>12</v>
      </c>
      <c r="X240" s="79">
        <v>54</v>
      </c>
      <c r="Y240" s="79"/>
    </row>
    <row r="241" spans="1:25" ht="12.75">
      <c r="A241" s="165">
        <v>187</v>
      </c>
      <c r="B241" s="58">
        <v>10</v>
      </c>
      <c r="C241" s="58" t="s">
        <v>621</v>
      </c>
      <c r="D241" s="151">
        <v>43</v>
      </c>
      <c r="E241" s="58" t="s">
        <v>231</v>
      </c>
      <c r="F241" s="58">
        <v>1969</v>
      </c>
      <c r="G241" s="157">
        <v>0.07193287037037038</v>
      </c>
      <c r="H241" s="150">
        <v>8</v>
      </c>
      <c r="I241" s="151" t="s">
        <v>350</v>
      </c>
      <c r="J241" s="135"/>
      <c r="K241" s="157">
        <v>0.08533564814814815</v>
      </c>
      <c r="L241" s="150">
        <v>5</v>
      </c>
      <c r="M241" s="157">
        <v>0.15726851851851853</v>
      </c>
      <c r="N241" s="150">
        <v>5</v>
      </c>
      <c r="O241" s="135"/>
      <c r="P241" s="135"/>
      <c r="Q241" s="157">
        <v>0.0965625</v>
      </c>
      <c r="R241" s="150">
        <v>5</v>
      </c>
      <c r="S241" s="150">
        <v>5</v>
      </c>
      <c r="T241" s="157">
        <v>0.2538310185185185</v>
      </c>
      <c r="U241" s="79" t="s">
        <v>81</v>
      </c>
      <c r="V241" s="79">
        <v>2012</v>
      </c>
      <c r="W241" s="79">
        <v>26</v>
      </c>
      <c r="X241" s="79">
        <v>54</v>
      </c>
      <c r="Y241" s="79"/>
    </row>
    <row r="242" spans="1:25" ht="11.25">
      <c r="A242" s="150">
        <v>188</v>
      </c>
      <c r="B242" s="135">
        <v>128</v>
      </c>
      <c r="C242" s="135" t="s">
        <v>387</v>
      </c>
      <c r="D242" s="135">
        <v>105</v>
      </c>
      <c r="E242" s="135" t="s">
        <v>388</v>
      </c>
      <c r="F242" s="135">
        <v>1968</v>
      </c>
      <c r="G242" s="141">
        <v>0.08916666666666667</v>
      </c>
      <c r="H242" s="140">
        <v>4</v>
      </c>
      <c r="I242" s="135" t="s">
        <v>371</v>
      </c>
      <c r="J242" s="135">
        <v>1965</v>
      </c>
      <c r="K242" s="141">
        <v>0.0829861111111111</v>
      </c>
      <c r="L242" s="141"/>
      <c r="M242" s="137">
        <f>K242+G242</f>
        <v>0.17215277777777777</v>
      </c>
      <c r="N242" s="140">
        <v>2</v>
      </c>
      <c r="O242" s="135" t="s">
        <v>389</v>
      </c>
      <c r="P242" s="135">
        <v>1965</v>
      </c>
      <c r="Q242" s="156">
        <v>0.08251157407407406</v>
      </c>
      <c r="R242" s="140">
        <v>2</v>
      </c>
      <c r="S242" s="140">
        <v>2</v>
      </c>
      <c r="T242" s="141">
        <v>0.2546643518518518</v>
      </c>
      <c r="U242" s="58" t="s">
        <v>309</v>
      </c>
      <c r="V242" s="79">
        <v>2001</v>
      </c>
      <c r="W242" s="79">
        <v>15</v>
      </c>
      <c r="X242" s="79">
        <v>54</v>
      </c>
      <c r="Y242" s="79"/>
    </row>
    <row r="243" spans="1:40" ht="12.75">
      <c r="A243" s="165">
        <v>189</v>
      </c>
      <c r="B243" s="148">
        <v>158</v>
      </c>
      <c r="C243" s="148" t="s">
        <v>719</v>
      </c>
      <c r="D243" s="148">
        <v>83</v>
      </c>
      <c r="E243" s="148" t="s">
        <v>720</v>
      </c>
      <c r="F243" s="148">
        <v>1979</v>
      </c>
      <c r="G243" s="149">
        <v>0.09638888888888886</v>
      </c>
      <c r="H243" s="148">
        <v>9</v>
      </c>
      <c r="I243" s="148" t="s">
        <v>721</v>
      </c>
      <c r="J243" s="148">
        <v>1992</v>
      </c>
      <c r="K243" s="149">
        <v>0.08967592592592599</v>
      </c>
      <c r="L243" s="148">
        <v>10</v>
      </c>
      <c r="M243" s="149">
        <v>0.18606481481481485</v>
      </c>
      <c r="N243" s="148">
        <v>10</v>
      </c>
      <c r="O243" s="148" t="s">
        <v>720</v>
      </c>
      <c r="P243" s="148">
        <v>1991</v>
      </c>
      <c r="Q243" s="149">
        <v>0.06870370370370371</v>
      </c>
      <c r="R243" s="148">
        <v>5</v>
      </c>
      <c r="S243" s="148">
        <v>9</v>
      </c>
      <c r="T243" s="149">
        <v>0.25476851851851856</v>
      </c>
      <c r="U243" s="148" t="s">
        <v>130</v>
      </c>
      <c r="V243" s="79">
        <v>2015</v>
      </c>
      <c r="W243" s="79">
        <v>29</v>
      </c>
      <c r="X243" s="79">
        <v>54</v>
      </c>
      <c r="Y243" s="79">
        <v>53.5</v>
      </c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</row>
    <row r="244" spans="1:25" ht="11.25">
      <c r="A244" s="150">
        <v>190</v>
      </c>
      <c r="B244" s="79">
        <v>1148</v>
      </c>
      <c r="C244" s="79" t="s">
        <v>301</v>
      </c>
      <c r="D244" s="79">
        <v>77</v>
      </c>
      <c r="E244" s="79" t="s">
        <v>302</v>
      </c>
      <c r="F244" s="79">
        <v>68</v>
      </c>
      <c r="G244" s="154">
        <v>0.08353009259259259</v>
      </c>
      <c r="H244" s="10">
        <v>5</v>
      </c>
      <c r="I244" s="79" t="s">
        <v>303</v>
      </c>
      <c r="J244" s="79">
        <v>74</v>
      </c>
      <c r="K244" s="154">
        <v>0.07805555555555554</v>
      </c>
      <c r="L244" s="10">
        <v>4</v>
      </c>
      <c r="M244" s="137">
        <f>G244+K244</f>
        <v>0.16158564814814813</v>
      </c>
      <c r="N244" s="10">
        <v>5</v>
      </c>
      <c r="O244" s="79" t="s">
        <v>304</v>
      </c>
      <c r="P244" s="79">
        <v>75</v>
      </c>
      <c r="Q244" s="141">
        <v>0.09342592592592591</v>
      </c>
      <c r="R244" s="10">
        <v>8</v>
      </c>
      <c r="S244" s="10">
        <v>5</v>
      </c>
      <c r="T244" s="137">
        <v>0.25501157407407404</v>
      </c>
      <c r="U244" s="79" t="s">
        <v>309</v>
      </c>
      <c r="V244" s="79">
        <v>1998</v>
      </c>
      <c r="W244" s="79">
        <v>12</v>
      </c>
      <c r="X244" s="79">
        <v>54</v>
      </c>
      <c r="Y244" s="79"/>
    </row>
    <row r="245" spans="1:25" ht="12.75">
      <c r="A245" s="165">
        <v>191</v>
      </c>
      <c r="B245" s="135">
        <v>141</v>
      </c>
      <c r="C245" s="135"/>
      <c r="D245" s="135">
        <v>72</v>
      </c>
      <c r="E245" s="135" t="s">
        <v>410</v>
      </c>
      <c r="F245" s="135">
        <v>1986</v>
      </c>
      <c r="G245" s="141">
        <v>0.06748842592592591</v>
      </c>
      <c r="H245" s="140">
        <v>18</v>
      </c>
      <c r="I245" s="135" t="s">
        <v>411</v>
      </c>
      <c r="J245" s="135">
        <v>1958</v>
      </c>
      <c r="K245" s="141">
        <v>0.09513888888888894</v>
      </c>
      <c r="L245" s="141"/>
      <c r="M245" s="137">
        <f>K245+G245</f>
        <v>0.16262731481481485</v>
      </c>
      <c r="N245" s="140">
        <v>28</v>
      </c>
      <c r="O245" s="135" t="s">
        <v>412</v>
      </c>
      <c r="P245" s="135">
        <v>1987</v>
      </c>
      <c r="Q245" s="156">
        <v>0.09240740740740738</v>
      </c>
      <c r="R245" s="140">
        <v>26</v>
      </c>
      <c r="S245" s="140">
        <v>28</v>
      </c>
      <c r="T245" s="141">
        <v>0.25503472222222223</v>
      </c>
      <c r="U245" s="58" t="s">
        <v>40</v>
      </c>
      <c r="V245" s="79">
        <v>2001</v>
      </c>
      <c r="W245" s="79">
        <v>15</v>
      </c>
      <c r="X245" s="79">
        <v>54</v>
      </c>
      <c r="Y245" s="79"/>
    </row>
    <row r="246" spans="1:25" ht="12.75">
      <c r="A246" s="150">
        <v>192</v>
      </c>
      <c r="B246" s="162">
        <v>169</v>
      </c>
      <c r="C246" s="162" t="s">
        <v>783</v>
      </c>
      <c r="D246" s="162">
        <v>83</v>
      </c>
      <c r="E246" s="162" t="s">
        <v>713</v>
      </c>
      <c r="F246" s="162">
        <v>1987</v>
      </c>
      <c r="G246" s="163">
        <v>0.08358796296296295</v>
      </c>
      <c r="H246" s="162">
        <v>7</v>
      </c>
      <c r="I246" s="162" t="s">
        <v>784</v>
      </c>
      <c r="J246" s="162">
        <v>1986</v>
      </c>
      <c r="K246" s="163">
        <v>0.08637731481481487</v>
      </c>
      <c r="L246" s="164">
        <v>7</v>
      </c>
      <c r="M246" s="163">
        <v>0.1699652777777778</v>
      </c>
      <c r="N246" s="162">
        <v>7</v>
      </c>
      <c r="O246" s="162" t="s">
        <v>117</v>
      </c>
      <c r="P246" s="162">
        <v>1995</v>
      </c>
      <c r="Q246" s="163">
        <v>0.08619212962962963</v>
      </c>
      <c r="R246" s="162">
        <v>8</v>
      </c>
      <c r="S246" s="162">
        <v>8</v>
      </c>
      <c r="T246" s="163">
        <v>0.25615740740740744</v>
      </c>
      <c r="U246" s="162" t="s">
        <v>130</v>
      </c>
      <c r="V246" s="79">
        <v>2017</v>
      </c>
      <c r="W246" s="79">
        <v>31</v>
      </c>
      <c r="X246" s="79">
        <v>54</v>
      </c>
      <c r="Y246" s="79">
        <v>53.5</v>
      </c>
    </row>
    <row r="247" spans="1:25" ht="12.75">
      <c r="A247" s="165">
        <v>193</v>
      </c>
      <c r="B247" s="162">
        <v>100</v>
      </c>
      <c r="C247" s="162" t="s">
        <v>766</v>
      </c>
      <c r="D247" s="162">
        <v>100</v>
      </c>
      <c r="E247" s="162" t="s">
        <v>654</v>
      </c>
      <c r="F247" s="162">
        <v>1993</v>
      </c>
      <c r="G247" s="163">
        <v>0.07677083333333329</v>
      </c>
      <c r="H247" s="162">
        <v>1</v>
      </c>
      <c r="I247" s="162" t="s">
        <v>767</v>
      </c>
      <c r="J247" s="162">
        <v>1981</v>
      </c>
      <c r="K247" s="163">
        <v>0.08960648148148148</v>
      </c>
      <c r="L247" s="79">
        <v>2</v>
      </c>
      <c r="M247" s="163">
        <v>0.16637731481481477</v>
      </c>
      <c r="N247" s="162">
        <v>2</v>
      </c>
      <c r="O247" s="162" t="s">
        <v>768</v>
      </c>
      <c r="P247" s="162">
        <v>1977</v>
      </c>
      <c r="Q247" s="163">
        <v>0.08980324074074075</v>
      </c>
      <c r="R247" s="162">
        <v>2</v>
      </c>
      <c r="S247" s="162">
        <v>2</v>
      </c>
      <c r="T247" s="163">
        <v>0.2561805555555555</v>
      </c>
      <c r="U247" s="162" t="s">
        <v>154</v>
      </c>
      <c r="V247" s="79">
        <v>2017</v>
      </c>
      <c r="W247" s="79">
        <v>31</v>
      </c>
      <c r="X247" s="79">
        <v>54</v>
      </c>
      <c r="Y247" s="79">
        <v>53.5</v>
      </c>
    </row>
    <row r="248" spans="1:40" ht="11.25">
      <c r="A248" s="150">
        <v>194</v>
      </c>
      <c r="B248" s="58">
        <v>103</v>
      </c>
      <c r="C248" s="58" t="s">
        <v>622</v>
      </c>
      <c r="D248" s="151">
        <v>79</v>
      </c>
      <c r="E248" s="79" t="s">
        <v>653</v>
      </c>
      <c r="F248" s="58">
        <v>1985</v>
      </c>
      <c r="G248" s="152">
        <v>0.09888888888888886</v>
      </c>
      <c r="H248" s="150">
        <v>3</v>
      </c>
      <c r="I248" s="58" t="s">
        <v>654</v>
      </c>
      <c r="J248" s="58">
        <v>1993</v>
      </c>
      <c r="K248" s="152">
        <v>0.07771990740740747</v>
      </c>
      <c r="L248" s="150">
        <v>1</v>
      </c>
      <c r="M248" s="152">
        <v>0.17660879629629633</v>
      </c>
      <c r="N248" s="150">
        <v>2</v>
      </c>
      <c r="O248" s="58" t="s">
        <v>655</v>
      </c>
      <c r="P248" s="58">
        <v>1985</v>
      </c>
      <c r="Q248" s="152">
        <v>0.08240740740740737</v>
      </c>
      <c r="R248" s="150">
        <v>2</v>
      </c>
      <c r="S248" s="150">
        <v>2</v>
      </c>
      <c r="T248" s="152">
        <v>0.2590162037037037</v>
      </c>
      <c r="U248" s="62" t="s">
        <v>154</v>
      </c>
      <c r="V248" s="79">
        <v>2014</v>
      </c>
      <c r="W248" s="79">
        <v>28</v>
      </c>
      <c r="X248" s="79">
        <v>54</v>
      </c>
      <c r="Y248" s="151">
        <v>53.8</v>
      </c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</row>
    <row r="249" spans="1:25" ht="12.75">
      <c r="A249" s="165">
        <v>195</v>
      </c>
      <c r="B249" s="58">
        <v>110</v>
      </c>
      <c r="C249" s="58" t="s">
        <v>453</v>
      </c>
      <c r="D249" s="151">
        <v>130</v>
      </c>
      <c r="E249" s="58" t="s">
        <v>601</v>
      </c>
      <c r="F249" s="58">
        <v>1973</v>
      </c>
      <c r="G249" s="157">
        <v>0.07714120370370375</v>
      </c>
      <c r="H249" s="150">
        <v>3</v>
      </c>
      <c r="I249" s="58" t="s">
        <v>456</v>
      </c>
      <c r="J249" s="58">
        <v>1965</v>
      </c>
      <c r="K249" s="157">
        <v>0.09107638888888886</v>
      </c>
      <c r="L249" s="150">
        <v>4</v>
      </c>
      <c r="M249" s="157">
        <v>0.1682175925925926</v>
      </c>
      <c r="N249" s="150">
        <v>3</v>
      </c>
      <c r="O249" s="58" t="s">
        <v>454</v>
      </c>
      <c r="P249" s="58">
        <v>1968</v>
      </c>
      <c r="Q249" s="157">
        <v>0.09403935185185186</v>
      </c>
      <c r="R249" s="150">
        <v>4</v>
      </c>
      <c r="S249" s="150">
        <v>4</v>
      </c>
      <c r="T249" s="157">
        <v>0.2622569444444445</v>
      </c>
      <c r="U249" s="79" t="s">
        <v>452</v>
      </c>
      <c r="V249" s="79">
        <v>2012</v>
      </c>
      <c r="W249" s="79">
        <v>26</v>
      </c>
      <c r="X249" s="79">
        <v>54</v>
      </c>
      <c r="Y249" s="79"/>
    </row>
    <row r="250" spans="1:25" ht="11.25">
      <c r="A250" s="150">
        <v>196</v>
      </c>
      <c r="B250" s="10">
        <v>122</v>
      </c>
      <c r="C250" s="5" t="s">
        <v>108</v>
      </c>
      <c r="D250" s="5">
        <v>64</v>
      </c>
      <c r="E250" s="5" t="s">
        <v>179</v>
      </c>
      <c r="F250" s="5"/>
      <c r="G250" s="137">
        <v>0.07140046296296297</v>
      </c>
      <c r="H250" s="10">
        <v>17</v>
      </c>
      <c r="I250" s="79"/>
      <c r="J250" s="5"/>
      <c r="K250" s="137">
        <v>0.08496527777777778</v>
      </c>
      <c r="L250" s="10">
        <v>16</v>
      </c>
      <c r="M250" s="117">
        <f>G250+K250</f>
        <v>0.15636574074074075</v>
      </c>
      <c r="N250" s="10">
        <v>15</v>
      </c>
      <c r="O250" s="79"/>
      <c r="P250" s="79"/>
      <c r="Q250" s="137">
        <v>0.10675925925925926</v>
      </c>
      <c r="R250" s="5">
        <v>16</v>
      </c>
      <c r="S250" s="5">
        <v>16</v>
      </c>
      <c r="T250" s="137">
        <f>Q250+M250</f>
        <v>0.263125</v>
      </c>
      <c r="U250" s="79" t="s">
        <v>61</v>
      </c>
      <c r="V250" s="79">
        <v>1994</v>
      </c>
      <c r="W250" s="79">
        <v>8</v>
      </c>
      <c r="X250" s="79">
        <v>54</v>
      </c>
      <c r="Y250" s="79"/>
    </row>
    <row r="251" spans="1:40" ht="12.75">
      <c r="A251" s="165">
        <v>197</v>
      </c>
      <c r="B251" s="148">
        <v>155</v>
      </c>
      <c r="C251" s="148" t="s">
        <v>722</v>
      </c>
      <c r="D251" s="148">
        <v>64</v>
      </c>
      <c r="E251" s="148" t="s">
        <v>723</v>
      </c>
      <c r="F251" s="148">
        <v>1990</v>
      </c>
      <c r="G251" s="149">
        <v>0.09976851851851848</v>
      </c>
      <c r="H251" s="148">
        <v>10</v>
      </c>
      <c r="I251" s="148" t="s">
        <v>724</v>
      </c>
      <c r="J251" s="148">
        <v>1996</v>
      </c>
      <c r="K251" s="149">
        <v>0.06481481481481483</v>
      </c>
      <c r="L251" s="148">
        <v>4</v>
      </c>
      <c r="M251" s="149">
        <v>0.1645833333333333</v>
      </c>
      <c r="N251" s="148">
        <v>7</v>
      </c>
      <c r="O251" s="148" t="s">
        <v>725</v>
      </c>
      <c r="P251" s="148">
        <v>1995</v>
      </c>
      <c r="Q251" s="149">
        <v>0.0994560185185186</v>
      </c>
      <c r="R251" s="148">
        <v>10</v>
      </c>
      <c r="S251" s="148">
        <v>10</v>
      </c>
      <c r="T251" s="149">
        <v>0.2640393518518519</v>
      </c>
      <c r="U251" s="148" t="s">
        <v>130</v>
      </c>
      <c r="V251" s="79">
        <v>2015</v>
      </c>
      <c r="W251" s="79">
        <v>29</v>
      </c>
      <c r="X251" s="79">
        <v>54</v>
      </c>
      <c r="Y251" s="79">
        <v>53.5</v>
      </c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</row>
    <row r="252" spans="1:40" ht="11.25">
      <c r="A252" s="150">
        <v>198</v>
      </c>
      <c r="B252" s="148">
        <v>103</v>
      </c>
      <c r="C252" s="148" t="s">
        <v>689</v>
      </c>
      <c r="D252" s="148">
        <v>96</v>
      </c>
      <c r="E252" s="148" t="s">
        <v>690</v>
      </c>
      <c r="F252" s="148">
        <v>1983</v>
      </c>
      <c r="G252" s="149">
        <v>0.09240740740740744</v>
      </c>
      <c r="H252" s="148">
        <v>3</v>
      </c>
      <c r="I252" s="148" t="s">
        <v>691</v>
      </c>
      <c r="J252" s="148">
        <v>1994</v>
      </c>
      <c r="K252" s="149">
        <v>0.08457175925925925</v>
      </c>
      <c r="L252" s="148">
        <v>3</v>
      </c>
      <c r="M252" s="149">
        <v>0.1769791666666667</v>
      </c>
      <c r="N252" s="148">
        <v>3</v>
      </c>
      <c r="O252" s="148" t="s">
        <v>692</v>
      </c>
      <c r="P252" s="148">
        <v>1972</v>
      </c>
      <c r="Q252" s="149">
        <v>0.08840277777777772</v>
      </c>
      <c r="R252" s="148">
        <v>3</v>
      </c>
      <c r="S252" s="148">
        <v>3</v>
      </c>
      <c r="T252" s="149">
        <v>0.2653819444444444</v>
      </c>
      <c r="U252" s="148" t="s">
        <v>154</v>
      </c>
      <c r="V252" s="79">
        <v>2015</v>
      </c>
      <c r="W252" s="79">
        <v>29</v>
      </c>
      <c r="X252" s="79">
        <v>54</v>
      </c>
      <c r="Y252" s="79">
        <v>53.5</v>
      </c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</row>
    <row r="253" spans="1:40" ht="12.75">
      <c r="A253" s="165">
        <v>199</v>
      </c>
      <c r="B253" s="79">
        <v>101</v>
      </c>
      <c r="C253" s="79" t="s">
        <v>656</v>
      </c>
      <c r="D253" s="151">
        <v>102</v>
      </c>
      <c r="E253" s="79" t="s">
        <v>657</v>
      </c>
      <c r="F253" s="58">
        <v>1983</v>
      </c>
      <c r="G253" s="152">
        <v>0.09379629629629632</v>
      </c>
      <c r="H253" s="150">
        <v>2</v>
      </c>
      <c r="I253" s="58" t="s">
        <v>658</v>
      </c>
      <c r="J253" s="58">
        <v>1972</v>
      </c>
      <c r="K253" s="152">
        <v>0.08383101851851843</v>
      </c>
      <c r="L253" s="150">
        <v>3</v>
      </c>
      <c r="M253" s="152">
        <v>0.17762731481481475</v>
      </c>
      <c r="N253" s="150">
        <v>3</v>
      </c>
      <c r="O253" s="58" t="s">
        <v>581</v>
      </c>
      <c r="P253" s="58">
        <v>1985</v>
      </c>
      <c r="Q253" s="152">
        <v>0.09414351851851865</v>
      </c>
      <c r="R253" s="150">
        <v>3</v>
      </c>
      <c r="S253" s="150">
        <v>3</v>
      </c>
      <c r="T253" s="152">
        <v>0.2717708333333334</v>
      </c>
      <c r="U253" s="62" t="s">
        <v>154</v>
      </c>
      <c r="V253" s="79">
        <v>2014</v>
      </c>
      <c r="W253" s="79">
        <v>28</v>
      </c>
      <c r="X253" s="79">
        <v>54</v>
      </c>
      <c r="Y253" s="151">
        <v>53.8</v>
      </c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</row>
    <row r="254" spans="1:25" ht="11.25">
      <c r="A254" s="150">
        <v>200</v>
      </c>
      <c r="B254" s="10">
        <v>122</v>
      </c>
      <c r="C254" s="5" t="s">
        <v>13</v>
      </c>
      <c r="D254" s="10">
        <v>85</v>
      </c>
      <c r="E254" s="5" t="s">
        <v>228</v>
      </c>
      <c r="F254" s="10">
        <v>74</v>
      </c>
      <c r="G254" s="108">
        <v>0.07450231481481481</v>
      </c>
      <c r="H254" s="10">
        <v>3</v>
      </c>
      <c r="I254" s="5" t="s">
        <v>229</v>
      </c>
      <c r="J254" s="10">
        <v>70</v>
      </c>
      <c r="K254" s="108">
        <v>0.10730324074074075</v>
      </c>
      <c r="L254" s="10">
        <v>5</v>
      </c>
      <c r="M254" s="117">
        <v>0.18180555555555555</v>
      </c>
      <c r="N254" s="10">
        <v>4</v>
      </c>
      <c r="O254" s="5" t="s">
        <v>230</v>
      </c>
      <c r="P254" s="10">
        <v>59</v>
      </c>
      <c r="Q254" s="108">
        <v>0.09348379629629629</v>
      </c>
      <c r="R254" s="10">
        <v>4</v>
      </c>
      <c r="S254" s="10">
        <v>4</v>
      </c>
      <c r="T254" s="108">
        <v>0.2752893518518518</v>
      </c>
      <c r="U254" s="79" t="s">
        <v>154</v>
      </c>
      <c r="V254" s="79">
        <v>1996</v>
      </c>
      <c r="W254" s="79">
        <v>10</v>
      </c>
      <c r="X254" s="79">
        <v>54</v>
      </c>
      <c r="Y254" s="79"/>
    </row>
    <row r="255" spans="1:25" ht="12.75">
      <c r="A255" s="165">
        <v>201</v>
      </c>
      <c r="B255" s="10">
        <v>145</v>
      </c>
      <c r="C255" s="5" t="s">
        <v>59</v>
      </c>
      <c r="D255" s="5">
        <f>88-F255</f>
        <v>32</v>
      </c>
      <c r="E255" s="5" t="s">
        <v>60</v>
      </c>
      <c r="F255" s="5">
        <v>56</v>
      </c>
      <c r="G255" s="137">
        <v>0.0734837962962963</v>
      </c>
      <c r="H255" s="10">
        <v>11</v>
      </c>
      <c r="I255" s="79"/>
      <c r="J255" s="5"/>
      <c r="K255" s="137">
        <v>0.09280092592592593</v>
      </c>
      <c r="L255" s="10">
        <v>10</v>
      </c>
      <c r="M255" s="117">
        <f>K255+G255</f>
        <v>0.16628472222222224</v>
      </c>
      <c r="N255" s="10">
        <v>11</v>
      </c>
      <c r="O255" s="79"/>
      <c r="P255" s="79"/>
      <c r="Q255" s="137">
        <v>0.11275462962962964</v>
      </c>
      <c r="R255" s="5">
        <v>8</v>
      </c>
      <c r="S255" s="5">
        <v>8</v>
      </c>
      <c r="T255" s="117">
        <f>Q255+M255</f>
        <v>0.27903935185185186</v>
      </c>
      <c r="U255" s="79" t="s">
        <v>61</v>
      </c>
      <c r="V255" s="79">
        <v>1988</v>
      </c>
      <c r="W255" s="79">
        <v>2</v>
      </c>
      <c r="X255" s="79">
        <v>54</v>
      </c>
      <c r="Y255" s="79"/>
    </row>
    <row r="256" spans="1:25" ht="11.25">
      <c r="A256" s="150">
        <v>202</v>
      </c>
      <c r="B256" s="10">
        <v>166</v>
      </c>
      <c r="C256" s="5" t="s">
        <v>59</v>
      </c>
      <c r="D256" s="5"/>
      <c r="E256" s="5" t="s">
        <v>77</v>
      </c>
      <c r="F256" s="5"/>
      <c r="G256" s="137">
        <v>0.07173611111111111</v>
      </c>
      <c r="H256" s="10">
        <v>15</v>
      </c>
      <c r="I256" s="79"/>
      <c r="J256" s="5"/>
      <c r="K256" s="137">
        <f>T256-Q256-G256</f>
        <v>0.09004629629629635</v>
      </c>
      <c r="L256" s="10">
        <v>13</v>
      </c>
      <c r="M256" s="117">
        <f>G256+K256</f>
        <v>0.16178240740740746</v>
      </c>
      <c r="N256" s="10">
        <v>13</v>
      </c>
      <c r="O256" s="79"/>
      <c r="P256" s="79"/>
      <c r="Q256" s="137">
        <v>0.11925925925925925</v>
      </c>
      <c r="R256" s="5">
        <v>12</v>
      </c>
      <c r="S256" s="5">
        <v>12</v>
      </c>
      <c r="T256" s="117">
        <v>0.2810416666666667</v>
      </c>
      <c r="U256" s="79" t="s">
        <v>61</v>
      </c>
      <c r="V256" s="79">
        <v>1989</v>
      </c>
      <c r="W256" s="79">
        <v>3</v>
      </c>
      <c r="X256" s="79">
        <v>54</v>
      </c>
      <c r="Y256" s="79"/>
    </row>
    <row r="257" spans="1:25" ht="12.75">
      <c r="A257" s="165">
        <v>203</v>
      </c>
      <c r="B257" s="58">
        <v>162</v>
      </c>
      <c r="C257" s="58" t="s">
        <v>613</v>
      </c>
      <c r="D257" s="151">
        <v>111</v>
      </c>
      <c r="E257" s="58" t="s">
        <v>614</v>
      </c>
      <c r="F257" s="58">
        <v>1991</v>
      </c>
      <c r="G257" s="157">
        <v>0.07797453703703705</v>
      </c>
      <c r="H257" s="150">
        <v>20</v>
      </c>
      <c r="I257" s="58" t="s">
        <v>615</v>
      </c>
      <c r="J257" s="58">
        <v>1962</v>
      </c>
      <c r="K257" s="157">
        <v>0.09957175925925921</v>
      </c>
      <c r="L257" s="150">
        <v>23</v>
      </c>
      <c r="M257" s="157">
        <v>0.17754629629629626</v>
      </c>
      <c r="N257" s="150">
        <v>22</v>
      </c>
      <c r="O257" s="58" t="s">
        <v>616</v>
      </c>
      <c r="P257" s="58">
        <v>1972</v>
      </c>
      <c r="Q257" s="157">
        <v>0.10640046296296302</v>
      </c>
      <c r="R257" s="150">
        <v>23</v>
      </c>
      <c r="S257" s="150">
        <v>23</v>
      </c>
      <c r="T257" s="157">
        <v>0.2839467592592593</v>
      </c>
      <c r="U257" s="79" t="s">
        <v>40</v>
      </c>
      <c r="V257" s="79">
        <v>2012</v>
      </c>
      <c r="W257" s="79">
        <v>26</v>
      </c>
      <c r="X257" s="79">
        <v>54</v>
      </c>
      <c r="Y257" s="79"/>
    </row>
    <row r="258" spans="1:25" ht="11.25">
      <c r="A258" s="150">
        <v>204</v>
      </c>
      <c r="B258" s="135">
        <v>105</v>
      </c>
      <c r="C258" s="135" t="s">
        <v>449</v>
      </c>
      <c r="D258" s="151">
        <v>43</v>
      </c>
      <c r="E258" s="135" t="s">
        <v>450</v>
      </c>
      <c r="F258" s="135"/>
      <c r="G258" s="154">
        <v>0.0860185185185185</v>
      </c>
      <c r="H258" s="150">
        <v>18</v>
      </c>
      <c r="I258" s="135"/>
      <c r="J258" s="135"/>
      <c r="K258" s="154">
        <v>0.09072916666666664</v>
      </c>
      <c r="L258" s="150">
        <v>12</v>
      </c>
      <c r="M258" s="137">
        <f>K258+G258</f>
        <v>0.17674768518518513</v>
      </c>
      <c r="N258" s="150">
        <v>15</v>
      </c>
      <c r="O258" s="135"/>
      <c r="P258" s="135">
        <v>1959</v>
      </c>
      <c r="Q258" s="155">
        <v>0.10866898148148152</v>
      </c>
      <c r="R258" s="150">
        <v>17</v>
      </c>
      <c r="S258" s="150">
        <v>17</v>
      </c>
      <c r="T258" s="154">
        <v>0.28541666666666665</v>
      </c>
      <c r="U258" s="58" t="s">
        <v>81</v>
      </c>
      <c r="V258" s="79">
        <v>2002</v>
      </c>
      <c r="W258" s="79">
        <v>16</v>
      </c>
      <c r="X258" s="79">
        <v>54</v>
      </c>
      <c r="Y258" s="79"/>
    </row>
    <row r="259" spans="1:25" ht="12.75">
      <c r="A259" s="165">
        <v>205</v>
      </c>
      <c r="B259" s="10">
        <v>18</v>
      </c>
      <c r="C259" s="5" t="s">
        <v>231</v>
      </c>
      <c r="D259" s="10">
        <v>27</v>
      </c>
      <c r="E259" s="5" t="s">
        <v>98</v>
      </c>
      <c r="F259" s="10">
        <v>69</v>
      </c>
      <c r="G259" s="108">
        <v>0.07171296296296296</v>
      </c>
      <c r="H259" s="10">
        <v>14</v>
      </c>
      <c r="I259" s="79"/>
      <c r="J259" s="10"/>
      <c r="K259" s="108" t="s">
        <v>232</v>
      </c>
      <c r="L259" s="10">
        <v>14</v>
      </c>
      <c r="M259" s="117">
        <v>0.16873842592592592</v>
      </c>
      <c r="N259" s="10">
        <v>14</v>
      </c>
      <c r="O259" s="79"/>
      <c r="P259" s="10"/>
      <c r="Q259" s="108">
        <v>0.11769675925925926</v>
      </c>
      <c r="R259" s="10">
        <v>16</v>
      </c>
      <c r="S259" s="10">
        <v>15</v>
      </c>
      <c r="T259" s="108">
        <v>0.2864351851851852</v>
      </c>
      <c r="U259" s="79" t="s">
        <v>155</v>
      </c>
      <c r="V259" s="79">
        <v>1996</v>
      </c>
      <c r="W259" s="79">
        <v>10</v>
      </c>
      <c r="X259" s="79">
        <v>54</v>
      </c>
      <c r="Y259" s="79"/>
    </row>
    <row r="260" spans="1:25" ht="12.75">
      <c r="A260" s="150">
        <v>206</v>
      </c>
      <c r="B260" s="162">
        <v>105</v>
      </c>
      <c r="C260" s="162" t="s">
        <v>785</v>
      </c>
      <c r="D260" s="162">
        <v>52</v>
      </c>
      <c r="E260" s="162" t="s">
        <v>685</v>
      </c>
      <c r="F260" s="162">
        <v>1965</v>
      </c>
      <c r="G260" s="163">
        <v>0.08501157407407406</v>
      </c>
      <c r="H260" s="162">
        <v>2</v>
      </c>
      <c r="I260" s="162"/>
      <c r="J260" s="162"/>
      <c r="K260" s="163">
        <v>0.10236111111111118</v>
      </c>
      <c r="L260" s="79">
        <v>2</v>
      </c>
      <c r="M260" s="163">
        <v>0.18737268518518524</v>
      </c>
      <c r="N260" s="162">
        <v>2</v>
      </c>
      <c r="O260" s="162"/>
      <c r="P260" s="162"/>
      <c r="Q260" s="163">
        <v>0.10428240740740735</v>
      </c>
      <c r="R260" s="162">
        <v>1</v>
      </c>
      <c r="S260" s="162">
        <v>1</v>
      </c>
      <c r="T260" s="163">
        <v>0.2916550925925926</v>
      </c>
      <c r="U260" s="162" t="s">
        <v>786</v>
      </c>
      <c r="V260" s="79">
        <v>2017</v>
      </c>
      <c r="W260" s="79">
        <v>31</v>
      </c>
      <c r="X260" s="79">
        <v>54</v>
      </c>
      <c r="Y260" s="79">
        <v>53.5</v>
      </c>
    </row>
    <row r="261" spans="1:25" ht="12.75">
      <c r="A261" s="165">
        <v>207</v>
      </c>
      <c r="B261" s="162">
        <v>417</v>
      </c>
      <c r="C261" s="162" t="s">
        <v>787</v>
      </c>
      <c r="D261" s="162">
        <v>37</v>
      </c>
      <c r="E261" s="162" t="s">
        <v>731</v>
      </c>
      <c r="F261" s="162">
        <v>1980</v>
      </c>
      <c r="G261" s="163">
        <v>0.08499999999999996</v>
      </c>
      <c r="H261" s="162">
        <v>1</v>
      </c>
      <c r="I261" s="162"/>
      <c r="J261" s="162"/>
      <c r="K261" s="163">
        <v>0.10223379629629636</v>
      </c>
      <c r="L261" s="79">
        <v>1</v>
      </c>
      <c r="M261" s="163">
        <v>0.18723379629629633</v>
      </c>
      <c r="N261" s="162">
        <v>1</v>
      </c>
      <c r="O261" s="162"/>
      <c r="P261" s="162"/>
      <c r="Q261" s="163">
        <v>0.10442129629629626</v>
      </c>
      <c r="R261" s="162">
        <v>2</v>
      </c>
      <c r="S261" s="162">
        <v>1</v>
      </c>
      <c r="T261" s="163">
        <v>0.2916550925925926</v>
      </c>
      <c r="U261" s="162" t="s">
        <v>201</v>
      </c>
      <c r="V261" s="79">
        <v>2017</v>
      </c>
      <c r="W261" s="79">
        <v>31</v>
      </c>
      <c r="X261" s="79">
        <v>54</v>
      </c>
      <c r="Y261" s="79">
        <v>53.5</v>
      </c>
    </row>
    <row r="262" spans="1:25" ht="11.25">
      <c r="A262" s="150">
        <v>208</v>
      </c>
      <c r="B262" s="10">
        <v>177</v>
      </c>
      <c r="C262" s="5" t="s">
        <v>263</v>
      </c>
      <c r="D262" s="10">
        <v>39</v>
      </c>
      <c r="E262" s="5" t="s">
        <v>264</v>
      </c>
      <c r="F262" s="10">
        <v>84</v>
      </c>
      <c r="G262" s="108" t="s">
        <v>265</v>
      </c>
      <c r="H262" s="10">
        <v>26</v>
      </c>
      <c r="I262" s="5" t="s">
        <v>266</v>
      </c>
      <c r="J262" s="10">
        <v>84</v>
      </c>
      <c r="K262" s="108">
        <v>0.08677083333333334</v>
      </c>
      <c r="L262" s="10">
        <v>29</v>
      </c>
      <c r="M262" s="108">
        <v>0.17002314814814817</v>
      </c>
      <c r="N262" s="10">
        <v>29</v>
      </c>
      <c r="O262" s="5" t="s">
        <v>267</v>
      </c>
      <c r="P262" s="10">
        <v>84</v>
      </c>
      <c r="Q262" s="108" t="s">
        <v>268</v>
      </c>
      <c r="R262" s="10">
        <v>30</v>
      </c>
      <c r="S262" s="10">
        <v>29</v>
      </c>
      <c r="T262" s="108" t="s">
        <v>269</v>
      </c>
      <c r="U262" s="79" t="s">
        <v>40</v>
      </c>
      <c r="V262" s="79">
        <v>1997</v>
      </c>
      <c r="W262" s="79">
        <v>11</v>
      </c>
      <c r="X262" s="79">
        <v>54</v>
      </c>
      <c r="Y262" s="79"/>
    </row>
    <row r="263" spans="1:25" ht="12.75">
      <c r="A263" s="165">
        <v>209</v>
      </c>
      <c r="B263" s="135">
        <v>186</v>
      </c>
      <c r="C263" s="135" t="s">
        <v>390</v>
      </c>
      <c r="D263" s="135">
        <v>45</v>
      </c>
      <c r="E263" s="135" t="s">
        <v>367</v>
      </c>
      <c r="F263" s="135">
        <v>1986</v>
      </c>
      <c r="G263" s="141">
        <v>0.0983680555555555</v>
      </c>
      <c r="H263" s="140">
        <v>15</v>
      </c>
      <c r="I263" s="135" t="s">
        <v>391</v>
      </c>
      <c r="J263" s="135">
        <v>1986</v>
      </c>
      <c r="K263" s="141">
        <v>0.13185185185185183</v>
      </c>
      <c r="L263" s="141"/>
      <c r="M263" s="137">
        <f>K263+G263</f>
        <v>0.23021990740740733</v>
      </c>
      <c r="N263" s="140">
        <v>14</v>
      </c>
      <c r="O263" s="135" t="s">
        <v>392</v>
      </c>
      <c r="P263" s="135">
        <v>1986</v>
      </c>
      <c r="Q263" s="156">
        <v>0.06262731481481487</v>
      </c>
      <c r="R263" s="140">
        <v>3</v>
      </c>
      <c r="S263" s="140">
        <v>15</v>
      </c>
      <c r="T263" s="141">
        <v>0.2928472222222222</v>
      </c>
      <c r="U263" s="58" t="s">
        <v>364</v>
      </c>
      <c r="V263" s="79">
        <v>2001</v>
      </c>
      <c r="W263" s="79">
        <v>15</v>
      </c>
      <c r="X263" s="79">
        <v>54</v>
      </c>
      <c r="Y263" s="79"/>
    </row>
    <row r="264" spans="1:25" ht="11.25">
      <c r="A264" s="150">
        <v>210</v>
      </c>
      <c r="B264" s="10">
        <v>167</v>
      </c>
      <c r="C264" s="5" t="s">
        <v>78</v>
      </c>
      <c r="D264" s="5"/>
      <c r="E264" s="5" t="s">
        <v>79</v>
      </c>
      <c r="F264" s="5"/>
      <c r="G264" s="117">
        <v>0.0720486111111111</v>
      </c>
      <c r="H264" s="10">
        <v>8</v>
      </c>
      <c r="I264" s="79"/>
      <c r="J264" s="5"/>
      <c r="K264" s="137">
        <f>T264-Q264-G264</f>
        <v>0.09975694444444441</v>
      </c>
      <c r="L264" s="10">
        <v>7</v>
      </c>
      <c r="M264" s="117">
        <f>G264+K264</f>
        <v>0.17180555555555552</v>
      </c>
      <c r="N264" s="10">
        <v>7</v>
      </c>
      <c r="O264" s="79"/>
      <c r="P264" s="79"/>
      <c r="Q264" s="117">
        <v>0.12758101851851852</v>
      </c>
      <c r="R264" s="5">
        <v>8</v>
      </c>
      <c r="S264" s="5">
        <v>8</v>
      </c>
      <c r="T264" s="137">
        <v>0.29938657407407404</v>
      </c>
      <c r="U264" s="79" t="s">
        <v>81</v>
      </c>
      <c r="V264" s="79">
        <v>1989</v>
      </c>
      <c r="W264" s="79">
        <v>3</v>
      </c>
      <c r="X264" s="79">
        <v>54</v>
      </c>
      <c r="Y264" s="79"/>
    </row>
    <row r="265" spans="1:40" ht="11.25">
      <c r="A265" s="150"/>
      <c r="B265" s="58">
        <v>188</v>
      </c>
      <c r="C265" s="79" t="s">
        <v>677</v>
      </c>
      <c r="D265" s="151">
        <v>45</v>
      </c>
      <c r="E265" s="79" t="s">
        <v>231</v>
      </c>
      <c r="F265" s="58">
        <v>1969</v>
      </c>
      <c r="G265" s="152">
        <v>0.07134259259259257</v>
      </c>
      <c r="H265" s="150">
        <v>11</v>
      </c>
      <c r="I265" s="151" t="s">
        <v>677</v>
      </c>
      <c r="J265" s="135"/>
      <c r="K265" s="152">
        <v>0.09260416666666671</v>
      </c>
      <c r="L265" s="150">
        <v>16</v>
      </c>
      <c r="M265" s="152">
        <v>0.16394675925925928</v>
      </c>
      <c r="N265" s="150">
        <v>12</v>
      </c>
      <c r="O265" s="135"/>
      <c r="P265" s="135"/>
      <c r="Q265" s="152" t="s">
        <v>486</v>
      </c>
      <c r="R265" s="150" t="s">
        <v>659</v>
      </c>
      <c r="S265" s="150" t="s">
        <v>659</v>
      </c>
      <c r="T265" s="152" t="s">
        <v>486</v>
      </c>
      <c r="U265" s="62" t="s">
        <v>421</v>
      </c>
      <c r="V265" s="79">
        <v>2014</v>
      </c>
      <c r="W265" s="79">
        <v>28</v>
      </c>
      <c r="X265" s="79">
        <v>54</v>
      </c>
      <c r="Y265" s="151">
        <v>53.8</v>
      </c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</row>
    <row r="266" spans="1:25" ht="11.25">
      <c r="A266" s="58"/>
      <c r="B266" s="79">
        <v>1102</v>
      </c>
      <c r="C266" s="79" t="s">
        <v>758</v>
      </c>
      <c r="D266" s="79">
        <v>29</v>
      </c>
      <c r="E266" s="79" t="s">
        <v>306</v>
      </c>
      <c r="F266" s="79">
        <v>69</v>
      </c>
      <c r="G266" s="137">
        <v>0.07545138888888886</v>
      </c>
      <c r="H266" s="10">
        <v>9</v>
      </c>
      <c r="I266" s="79"/>
      <c r="J266" s="79"/>
      <c r="K266" s="137" t="s">
        <v>305</v>
      </c>
      <c r="L266" s="10"/>
      <c r="M266" s="137" t="s">
        <v>305</v>
      </c>
      <c r="N266" s="10"/>
      <c r="O266" s="79"/>
      <c r="P266" s="79"/>
      <c r="Q266" s="137" t="s">
        <v>305</v>
      </c>
      <c r="R266" s="10"/>
      <c r="S266" s="10"/>
      <c r="T266" s="137" t="s">
        <v>305</v>
      </c>
      <c r="U266" s="79" t="s">
        <v>275</v>
      </c>
      <c r="V266" s="79">
        <v>1998</v>
      </c>
      <c r="W266" s="79">
        <v>12</v>
      </c>
      <c r="X266" s="79">
        <v>54</v>
      </c>
      <c r="Y266" s="79"/>
    </row>
    <row r="267" spans="1:25" ht="11.25">
      <c r="A267" s="58"/>
      <c r="B267" s="79">
        <v>1138</v>
      </c>
      <c r="C267" s="79" t="s">
        <v>26</v>
      </c>
      <c r="D267" s="79">
        <v>34</v>
      </c>
      <c r="E267" s="79" t="s">
        <v>98</v>
      </c>
      <c r="F267" s="79">
        <v>64</v>
      </c>
      <c r="G267" s="137">
        <v>0.06506944444444446</v>
      </c>
      <c r="H267" s="10">
        <v>9</v>
      </c>
      <c r="I267" s="79"/>
      <c r="J267" s="79"/>
      <c r="K267" s="137">
        <v>0.08435185185185184</v>
      </c>
      <c r="L267" s="10">
        <v>10</v>
      </c>
      <c r="M267" s="137">
        <f>G267+K267</f>
        <v>0.1494212962962963</v>
      </c>
      <c r="N267" s="10">
        <v>10</v>
      </c>
      <c r="O267" s="79"/>
      <c r="P267" s="79"/>
      <c r="Q267" s="137" t="s">
        <v>305</v>
      </c>
      <c r="R267" s="10"/>
      <c r="S267" s="10"/>
      <c r="T267" s="137" t="s">
        <v>305</v>
      </c>
      <c r="U267" s="79" t="s">
        <v>61</v>
      </c>
      <c r="V267" s="79">
        <v>1998</v>
      </c>
      <c r="W267" s="79">
        <v>12</v>
      </c>
      <c r="X267" s="79">
        <v>54</v>
      </c>
      <c r="Y267" s="79"/>
    </row>
    <row r="268" spans="1:25" ht="11.25">
      <c r="A268" s="58"/>
      <c r="B268" s="79">
        <v>1079</v>
      </c>
      <c r="C268" s="79" t="s">
        <v>307</v>
      </c>
      <c r="D268" s="79">
        <v>34</v>
      </c>
      <c r="E268" s="79" t="s">
        <v>280</v>
      </c>
      <c r="F268" s="79">
        <v>64</v>
      </c>
      <c r="G268" s="137">
        <v>0.08336805555555554</v>
      </c>
      <c r="H268" s="10">
        <v>12</v>
      </c>
      <c r="I268" s="79"/>
      <c r="J268" s="79"/>
      <c r="K268" s="137">
        <v>0.09260416666666665</v>
      </c>
      <c r="L268" s="10">
        <v>11</v>
      </c>
      <c r="M268" s="137">
        <f>G268+K268</f>
        <v>0.1759722222222222</v>
      </c>
      <c r="N268" s="10">
        <v>11</v>
      </c>
      <c r="O268" s="79"/>
      <c r="P268" s="79"/>
      <c r="Q268" s="137" t="s">
        <v>305</v>
      </c>
      <c r="R268" s="10"/>
      <c r="S268" s="10"/>
      <c r="T268" s="137" t="s">
        <v>305</v>
      </c>
      <c r="U268" s="79" t="s">
        <v>61</v>
      </c>
      <c r="V268" s="79">
        <v>1998</v>
      </c>
      <c r="W268" s="79">
        <v>12</v>
      </c>
      <c r="X268" s="79">
        <v>54</v>
      </c>
      <c r="Y268" s="79"/>
    </row>
    <row r="269" spans="1:25" ht="11.25">
      <c r="A269" s="5"/>
      <c r="B269" s="5">
        <v>7</v>
      </c>
      <c r="C269" s="5" t="s">
        <v>58</v>
      </c>
      <c r="D269" s="5">
        <f>(3*88)-F269-J269-P269</f>
        <v>168</v>
      </c>
      <c r="E269" s="5" t="s">
        <v>32</v>
      </c>
      <c r="F269" s="5">
        <v>54</v>
      </c>
      <c r="G269" s="117">
        <v>0.06034722222222222</v>
      </c>
      <c r="H269" s="10">
        <v>3</v>
      </c>
      <c r="I269" s="5" t="s">
        <v>33</v>
      </c>
      <c r="J269" s="5">
        <v>42</v>
      </c>
      <c r="K269" s="137">
        <v>0.07258101851851852</v>
      </c>
      <c r="L269" s="10">
        <v>5</v>
      </c>
      <c r="M269" s="117">
        <f>K269+G269</f>
        <v>0.13292824074074072</v>
      </c>
      <c r="N269" s="10">
        <v>4</v>
      </c>
      <c r="O269" s="5" t="s">
        <v>34</v>
      </c>
      <c r="P269" s="10"/>
      <c r="Q269" s="117" t="s">
        <v>30</v>
      </c>
      <c r="R269" s="10"/>
      <c r="S269" s="5"/>
      <c r="T269" s="117" t="s">
        <v>30</v>
      </c>
      <c r="U269" s="79" t="s">
        <v>41</v>
      </c>
      <c r="V269" s="79">
        <v>1988</v>
      </c>
      <c r="W269" s="79">
        <v>2</v>
      </c>
      <c r="X269" s="79">
        <v>54</v>
      </c>
      <c r="Y269" s="79"/>
    </row>
    <row r="270" spans="1:25" ht="11.25">
      <c r="A270" s="5"/>
      <c r="B270" s="10">
        <v>143</v>
      </c>
      <c r="C270" s="5" t="s">
        <v>13</v>
      </c>
      <c r="D270" s="5">
        <f>88-F270</f>
        <v>34</v>
      </c>
      <c r="E270" s="5" t="s">
        <v>39</v>
      </c>
      <c r="F270" s="5">
        <v>54</v>
      </c>
      <c r="G270" s="117">
        <v>0.05831018518518519</v>
      </c>
      <c r="H270" s="10">
        <v>4</v>
      </c>
      <c r="I270" s="79"/>
      <c r="J270" s="5"/>
      <c r="K270" s="137">
        <v>0.07148148148148148</v>
      </c>
      <c r="L270" s="10">
        <v>6</v>
      </c>
      <c r="M270" s="117">
        <f>K270+G270</f>
        <v>0.12979166666666667</v>
      </c>
      <c r="N270" s="10">
        <v>5</v>
      </c>
      <c r="O270" s="79"/>
      <c r="P270" s="79"/>
      <c r="Q270" s="137" t="s">
        <v>30</v>
      </c>
      <c r="R270" s="5"/>
      <c r="S270" s="5"/>
      <c r="T270" s="137" t="s">
        <v>30</v>
      </c>
      <c r="U270" s="79" t="s">
        <v>61</v>
      </c>
      <c r="V270" s="79">
        <v>1988</v>
      </c>
      <c r="W270" s="79">
        <v>2</v>
      </c>
      <c r="X270" s="79">
        <v>54</v>
      </c>
      <c r="Y270" s="79"/>
    </row>
    <row r="271" spans="1:25" ht="11.25">
      <c r="A271" s="5"/>
      <c r="B271" s="10">
        <v>123</v>
      </c>
      <c r="C271" s="5" t="s">
        <v>58</v>
      </c>
      <c r="D271" s="5"/>
      <c r="E271" s="5" t="s">
        <v>90</v>
      </c>
      <c r="F271" s="5"/>
      <c r="G271" s="137">
        <v>0.07388888888888889</v>
      </c>
      <c r="H271" s="10">
        <v>17</v>
      </c>
      <c r="I271" s="79"/>
      <c r="J271" s="5"/>
      <c r="K271" s="137">
        <v>0.07958333333333334</v>
      </c>
      <c r="L271" s="10">
        <v>12</v>
      </c>
      <c r="M271" s="117">
        <f>K271+G271</f>
        <v>0.15347222222222223</v>
      </c>
      <c r="N271" s="10">
        <v>13</v>
      </c>
      <c r="O271" s="79"/>
      <c r="P271" s="79"/>
      <c r="Q271" s="137" t="s">
        <v>30</v>
      </c>
      <c r="R271" s="5"/>
      <c r="S271" s="5"/>
      <c r="T271" s="137" t="s">
        <v>30</v>
      </c>
      <c r="U271" s="79" t="s">
        <v>61</v>
      </c>
      <c r="V271" s="79">
        <v>1990</v>
      </c>
      <c r="W271" s="79">
        <v>4</v>
      </c>
      <c r="X271" s="79">
        <v>54</v>
      </c>
      <c r="Y271" s="79"/>
    </row>
    <row r="272" spans="1:25" ht="11.25">
      <c r="A272" s="5"/>
      <c r="B272" s="10">
        <v>104</v>
      </c>
      <c r="C272" s="5" t="s">
        <v>98</v>
      </c>
      <c r="D272" s="5"/>
      <c r="E272" s="5" t="s">
        <v>32</v>
      </c>
      <c r="F272" s="5"/>
      <c r="G272" s="117">
        <v>0.06275462962962963</v>
      </c>
      <c r="H272" s="10">
        <v>10</v>
      </c>
      <c r="I272" s="79"/>
      <c r="J272" s="5"/>
      <c r="K272" s="137" t="s">
        <v>30</v>
      </c>
      <c r="L272" s="10"/>
      <c r="M272" s="137" t="s">
        <v>30</v>
      </c>
      <c r="N272" s="10">
        <v>18</v>
      </c>
      <c r="O272" s="79"/>
      <c r="P272" s="79"/>
      <c r="Q272" s="137" t="s">
        <v>30</v>
      </c>
      <c r="R272" s="5"/>
      <c r="S272" s="5"/>
      <c r="T272" s="137" t="s">
        <v>30</v>
      </c>
      <c r="U272" s="79" t="s">
        <v>61</v>
      </c>
      <c r="V272" s="79">
        <v>1990</v>
      </c>
      <c r="W272" s="79">
        <v>4</v>
      </c>
      <c r="X272" s="79">
        <v>54</v>
      </c>
      <c r="Y272" s="79"/>
    </row>
    <row r="273" spans="1:25" ht="11.25">
      <c r="A273" s="5"/>
      <c r="B273" s="5">
        <v>3</v>
      </c>
      <c r="C273" s="5" t="s">
        <v>175</v>
      </c>
      <c r="D273" s="5">
        <f>(3*94)-(F273+J273+P273)</f>
        <v>94</v>
      </c>
      <c r="E273" s="5" t="s">
        <v>176</v>
      </c>
      <c r="F273" s="5">
        <v>62</v>
      </c>
      <c r="G273" s="137" t="s">
        <v>30</v>
      </c>
      <c r="H273" s="10"/>
      <c r="I273" s="5" t="s">
        <v>177</v>
      </c>
      <c r="J273" s="5">
        <v>61</v>
      </c>
      <c r="K273" s="137">
        <v>0.05739583333333333</v>
      </c>
      <c r="L273" s="10">
        <v>8</v>
      </c>
      <c r="M273" s="117"/>
      <c r="N273" s="10"/>
      <c r="O273" s="5" t="s">
        <v>178</v>
      </c>
      <c r="P273" s="5">
        <v>65</v>
      </c>
      <c r="Q273" s="137">
        <v>0.07371527777777777</v>
      </c>
      <c r="R273" s="10">
        <v>21</v>
      </c>
      <c r="S273" s="10"/>
      <c r="T273" s="117" t="s">
        <v>30</v>
      </c>
      <c r="U273" s="79" t="s">
        <v>40</v>
      </c>
      <c r="V273" s="79">
        <v>1994</v>
      </c>
      <c r="W273" s="79">
        <v>8</v>
      </c>
      <c r="X273" s="79">
        <v>54</v>
      </c>
      <c r="Y273" s="79"/>
    </row>
    <row r="274" spans="1:25" ht="11.25">
      <c r="A274" s="5"/>
      <c r="B274" s="10">
        <v>125</v>
      </c>
      <c r="C274" s="5" t="s">
        <v>218</v>
      </c>
      <c r="D274" s="10">
        <v>57</v>
      </c>
      <c r="E274" s="5" t="s">
        <v>219</v>
      </c>
      <c r="F274" s="10">
        <v>77</v>
      </c>
      <c r="G274" s="108" t="s">
        <v>30</v>
      </c>
      <c r="H274" s="10">
        <v>28</v>
      </c>
      <c r="I274" s="5" t="s">
        <v>124</v>
      </c>
      <c r="J274" s="10">
        <v>77</v>
      </c>
      <c r="K274" s="108" t="s">
        <v>220</v>
      </c>
      <c r="L274" s="10">
        <v>28</v>
      </c>
      <c r="M274" s="117" t="s">
        <v>220</v>
      </c>
      <c r="N274" s="10">
        <v>28</v>
      </c>
      <c r="O274" s="5" t="s">
        <v>123</v>
      </c>
      <c r="P274" s="10">
        <v>77</v>
      </c>
      <c r="Q274" s="108" t="s">
        <v>221</v>
      </c>
      <c r="R274" s="10">
        <v>25</v>
      </c>
      <c r="S274" s="10">
        <v>28</v>
      </c>
      <c r="T274" s="108" t="s">
        <v>30</v>
      </c>
      <c r="U274" s="79" t="s">
        <v>130</v>
      </c>
      <c r="V274" s="79">
        <v>1996</v>
      </c>
      <c r="W274" s="79">
        <v>10</v>
      </c>
      <c r="X274" s="79">
        <v>54</v>
      </c>
      <c r="Y274" s="79"/>
    </row>
    <row r="275" spans="1:25" ht="11.25">
      <c r="A275" s="79"/>
      <c r="B275" s="10">
        <v>37</v>
      </c>
      <c r="C275" s="5" t="s">
        <v>26</v>
      </c>
      <c r="D275" s="10">
        <v>32</v>
      </c>
      <c r="E275" s="5" t="s">
        <v>233</v>
      </c>
      <c r="F275" s="10">
        <v>64</v>
      </c>
      <c r="G275" s="108" t="s">
        <v>234</v>
      </c>
      <c r="H275" s="10">
        <v>7</v>
      </c>
      <c r="I275" s="79"/>
      <c r="J275" s="10"/>
      <c r="K275" s="108" t="s">
        <v>235</v>
      </c>
      <c r="L275" s="10">
        <v>8</v>
      </c>
      <c r="M275" s="117">
        <v>0.15104166666666669</v>
      </c>
      <c r="N275" s="10">
        <v>8</v>
      </c>
      <c r="O275" s="79"/>
      <c r="P275" s="10"/>
      <c r="Q275" s="108" t="s">
        <v>30</v>
      </c>
      <c r="R275" s="10"/>
      <c r="S275" s="10"/>
      <c r="T275" s="108" t="s">
        <v>30</v>
      </c>
      <c r="U275" s="79" t="s">
        <v>42</v>
      </c>
      <c r="V275" s="79">
        <v>1996</v>
      </c>
      <c r="W275" s="79">
        <v>10</v>
      </c>
      <c r="X275" s="79">
        <v>54</v>
      </c>
      <c r="Y275" s="79"/>
    </row>
    <row r="276" spans="1:25" ht="11.25">
      <c r="A276" s="79"/>
      <c r="B276" s="10">
        <v>133</v>
      </c>
      <c r="C276" s="5" t="s">
        <v>44</v>
      </c>
      <c r="D276" s="10">
        <v>137</v>
      </c>
      <c r="E276" s="5" t="s">
        <v>18</v>
      </c>
      <c r="F276" s="10">
        <v>48</v>
      </c>
      <c r="G276" s="108" t="s">
        <v>273</v>
      </c>
      <c r="H276" s="10">
        <v>9</v>
      </c>
      <c r="I276" s="5" t="s">
        <v>11</v>
      </c>
      <c r="J276" s="10">
        <v>54</v>
      </c>
      <c r="K276" s="108" t="s">
        <v>30</v>
      </c>
      <c r="L276" s="10"/>
      <c r="M276" s="10"/>
      <c r="N276" s="79"/>
      <c r="O276" s="5" t="s">
        <v>10</v>
      </c>
      <c r="P276" s="10">
        <v>52</v>
      </c>
      <c r="Q276" s="108"/>
      <c r="R276" s="10"/>
      <c r="S276" s="10"/>
      <c r="T276" s="108" t="s">
        <v>30</v>
      </c>
      <c r="U276" s="79" t="s">
        <v>41</v>
      </c>
      <c r="V276" s="79">
        <v>1997</v>
      </c>
      <c r="W276" s="79">
        <v>11</v>
      </c>
      <c r="X276" s="79">
        <v>54</v>
      </c>
      <c r="Y276" s="79"/>
    </row>
    <row r="277" spans="1:25" ht="11.25">
      <c r="A277" s="140"/>
      <c r="B277" s="135">
        <v>142</v>
      </c>
      <c r="C277" s="135" t="s">
        <v>347</v>
      </c>
      <c r="D277" s="135">
        <v>32</v>
      </c>
      <c r="E277" s="135" t="s">
        <v>399</v>
      </c>
      <c r="F277" s="135"/>
      <c r="G277" s="141">
        <v>0.0656828703703704</v>
      </c>
      <c r="H277" s="140">
        <v>9</v>
      </c>
      <c r="I277" s="135"/>
      <c r="J277" s="135"/>
      <c r="K277" s="141" t="s">
        <v>30</v>
      </c>
      <c r="L277" s="141"/>
      <c r="M277" s="141" t="s">
        <v>30</v>
      </c>
      <c r="N277" s="140">
        <v>17</v>
      </c>
      <c r="O277" s="135"/>
      <c r="P277" s="135">
        <v>1969</v>
      </c>
      <c r="Q277" s="156" t="s">
        <v>30</v>
      </c>
      <c r="R277" s="140">
        <v>17</v>
      </c>
      <c r="S277" s="140">
        <v>17</v>
      </c>
      <c r="T277" s="141" t="s">
        <v>30</v>
      </c>
      <c r="U277" s="58" t="s">
        <v>61</v>
      </c>
      <c r="V277" s="79">
        <v>2001</v>
      </c>
      <c r="W277" s="79">
        <v>15</v>
      </c>
      <c r="X277" s="79">
        <v>54</v>
      </c>
      <c r="Y277" s="79"/>
    </row>
    <row r="278" spans="1:25" ht="11.25">
      <c r="A278" s="140"/>
      <c r="B278" s="135">
        <v>110</v>
      </c>
      <c r="C278" s="135" t="s">
        <v>352</v>
      </c>
      <c r="D278" s="135">
        <v>47</v>
      </c>
      <c r="E278" s="135" t="s">
        <v>419</v>
      </c>
      <c r="F278" s="135"/>
      <c r="G278" s="141">
        <v>0.05864583333333334</v>
      </c>
      <c r="H278" s="140">
        <v>1</v>
      </c>
      <c r="I278" s="135"/>
      <c r="J278" s="135"/>
      <c r="K278" s="141">
        <v>0.07793981481481477</v>
      </c>
      <c r="L278" s="141"/>
      <c r="M278" s="137">
        <f>K278+G278</f>
        <v>0.1365856481481481</v>
      </c>
      <c r="N278" s="140">
        <v>3</v>
      </c>
      <c r="O278" s="135"/>
      <c r="P278" s="135">
        <v>1954</v>
      </c>
      <c r="Q278" s="156" t="s">
        <v>30</v>
      </c>
      <c r="R278" s="140">
        <v>8</v>
      </c>
      <c r="S278" s="140">
        <v>8</v>
      </c>
      <c r="T278" s="141" t="s">
        <v>30</v>
      </c>
      <c r="U278" s="58" t="s">
        <v>421</v>
      </c>
      <c r="V278" s="79">
        <v>2001</v>
      </c>
      <c r="W278" s="79">
        <v>15</v>
      </c>
      <c r="X278" s="79">
        <v>54</v>
      </c>
      <c r="Y278" s="79"/>
    </row>
    <row r="279" spans="1:25" ht="11.25">
      <c r="A279" s="150"/>
      <c r="B279" s="135">
        <v>35</v>
      </c>
      <c r="C279" s="135" t="s">
        <v>440</v>
      </c>
      <c r="D279" s="151">
        <v>113</v>
      </c>
      <c r="E279" s="135" t="s">
        <v>441</v>
      </c>
      <c r="F279" s="135">
        <v>1958</v>
      </c>
      <c r="G279" s="154">
        <v>0.079375</v>
      </c>
      <c r="H279" s="150">
        <v>22</v>
      </c>
      <c r="I279" s="135" t="s">
        <v>442</v>
      </c>
      <c r="J279" s="135">
        <v>1968</v>
      </c>
      <c r="K279" s="154">
        <v>0.06825231481481486</v>
      </c>
      <c r="L279" s="150">
        <v>16</v>
      </c>
      <c r="M279" s="137">
        <f>K279+G279</f>
        <v>0.14762731481481486</v>
      </c>
      <c r="N279" s="150">
        <v>21</v>
      </c>
      <c r="O279" s="135" t="s">
        <v>443</v>
      </c>
      <c r="P279" s="135">
        <v>1967</v>
      </c>
      <c r="Q279" s="155" t="s">
        <v>30</v>
      </c>
      <c r="R279" s="150">
        <v>26</v>
      </c>
      <c r="S279" s="150">
        <v>26</v>
      </c>
      <c r="T279" s="154" t="s">
        <v>30</v>
      </c>
      <c r="U279" s="58" t="s">
        <v>41</v>
      </c>
      <c r="V279" s="79">
        <v>2002</v>
      </c>
      <c r="W279" s="79">
        <v>16</v>
      </c>
      <c r="X279" s="79">
        <v>54</v>
      </c>
      <c r="Y279" s="79"/>
    </row>
    <row r="280" spans="1:40" ht="11.25">
      <c r="A280" s="147"/>
      <c r="B280" s="148">
        <v>163</v>
      </c>
      <c r="C280" s="148" t="s">
        <v>715</v>
      </c>
      <c r="D280" s="148">
        <v>82</v>
      </c>
      <c r="E280" s="148" t="s">
        <v>716</v>
      </c>
      <c r="F280" s="148">
        <v>1990</v>
      </c>
      <c r="G280" s="149">
        <v>0.08847222222222217</v>
      </c>
      <c r="H280" s="148">
        <v>7</v>
      </c>
      <c r="I280" s="148" t="s">
        <v>717</v>
      </c>
      <c r="J280" s="148">
        <v>1988</v>
      </c>
      <c r="K280" s="149">
        <v>0.07421296296296293</v>
      </c>
      <c r="L280" s="148">
        <v>6</v>
      </c>
      <c r="M280" s="149">
        <v>0.1626851851851851</v>
      </c>
      <c r="N280" s="148">
        <v>7</v>
      </c>
      <c r="O280" s="148" t="s">
        <v>718</v>
      </c>
      <c r="P280" s="148">
        <v>1988</v>
      </c>
      <c r="Q280" s="149" t="s">
        <v>748</v>
      </c>
      <c r="R280" s="148" t="s">
        <v>659</v>
      </c>
      <c r="S280" s="148" t="s">
        <v>659</v>
      </c>
      <c r="T280" s="149" t="s">
        <v>30</v>
      </c>
      <c r="U280" s="148" t="s">
        <v>130</v>
      </c>
      <c r="V280" s="79">
        <v>2016</v>
      </c>
      <c r="W280" s="79">
        <v>30</v>
      </c>
      <c r="X280" s="79">
        <v>54</v>
      </c>
      <c r="Y280" s="79">
        <v>53.5</v>
      </c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</row>
    <row r="281" spans="1:40" ht="11.25">
      <c r="A281" s="147"/>
      <c r="B281" s="148">
        <v>18</v>
      </c>
      <c r="C281" s="148" t="s">
        <v>598</v>
      </c>
      <c r="D281" s="148">
        <v>34</v>
      </c>
      <c r="E281" s="148" t="s">
        <v>752</v>
      </c>
      <c r="F281" s="148">
        <v>1982</v>
      </c>
      <c r="G281" s="149">
        <v>0.07744212962962954</v>
      </c>
      <c r="H281" s="148">
        <v>6</v>
      </c>
      <c r="I281" s="151"/>
      <c r="J281" s="148"/>
      <c r="K281" s="149">
        <v>0.10655092592592597</v>
      </c>
      <c r="L281" s="148">
        <v>6</v>
      </c>
      <c r="M281" s="149">
        <v>0.1839930555555555</v>
      </c>
      <c r="N281" s="148">
        <v>6</v>
      </c>
      <c r="O281" s="148"/>
      <c r="P281" s="148"/>
      <c r="Q281" s="149" t="s">
        <v>30</v>
      </c>
      <c r="R281" s="148" t="s">
        <v>659</v>
      </c>
      <c r="S281" s="148" t="s">
        <v>659</v>
      </c>
      <c r="T281" s="149" t="s">
        <v>30</v>
      </c>
      <c r="U281" s="148" t="s">
        <v>61</v>
      </c>
      <c r="V281" s="79">
        <v>2016</v>
      </c>
      <c r="W281" s="79">
        <v>30</v>
      </c>
      <c r="X281" s="79">
        <v>54</v>
      </c>
      <c r="Y281" s="79">
        <v>53.5</v>
      </c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</row>
    <row r="282" spans="1:25" s="66" customFormat="1" ht="11.25">
      <c r="A282" s="168"/>
      <c r="B282" s="169"/>
      <c r="C282" s="168"/>
      <c r="D282" s="169"/>
      <c r="E282" s="168"/>
      <c r="F282" s="169"/>
      <c r="G282" s="170"/>
      <c r="H282" s="169"/>
      <c r="I282" s="168"/>
      <c r="J282" s="169"/>
      <c r="K282" s="170"/>
      <c r="L282" s="169"/>
      <c r="M282" s="170"/>
      <c r="N282" s="169"/>
      <c r="O282" s="168"/>
      <c r="P282" s="169"/>
      <c r="Q282" s="170"/>
      <c r="R282" s="169"/>
      <c r="S282" s="169"/>
      <c r="T282" s="170"/>
      <c r="U282" s="171"/>
      <c r="V282" s="171"/>
      <c r="W282" s="171"/>
      <c r="X282" s="171"/>
      <c r="Y282" s="171"/>
    </row>
    <row r="283" spans="1:25" s="66" customFormat="1" ht="11.25">
      <c r="A283" s="18"/>
      <c r="B283" s="134"/>
      <c r="C283" s="18"/>
      <c r="D283" s="134"/>
      <c r="E283" s="18"/>
      <c r="F283" s="134"/>
      <c r="G283" s="112"/>
      <c r="H283" s="134"/>
      <c r="I283" s="18"/>
      <c r="J283" s="134"/>
      <c r="K283" s="112"/>
      <c r="L283" s="134"/>
      <c r="M283" s="112"/>
      <c r="N283" s="134"/>
      <c r="O283" s="18"/>
      <c r="P283" s="134"/>
      <c r="Q283" s="112"/>
      <c r="R283" s="134"/>
      <c r="S283" s="134"/>
      <c r="T283" s="112"/>
      <c r="U283" s="15"/>
      <c r="V283" s="15"/>
      <c r="W283" s="15"/>
      <c r="X283" s="15"/>
      <c r="Y283" s="15"/>
    </row>
    <row r="284" spans="1:25" s="66" customFormat="1" ht="11.25">
      <c r="A284" s="15"/>
      <c r="B284" s="134"/>
      <c r="C284" s="15"/>
      <c r="D284" s="15"/>
      <c r="E284" s="15"/>
      <c r="F284" s="15"/>
      <c r="G284" s="134"/>
      <c r="H284" s="15"/>
      <c r="I284" s="15"/>
      <c r="J284" s="15"/>
      <c r="K284" s="134"/>
      <c r="L284" s="134"/>
      <c r="M284" s="143"/>
      <c r="N284" s="134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s="66" customFormat="1" ht="11.25">
      <c r="A285" s="166"/>
      <c r="B285" s="15"/>
      <c r="C285" s="15"/>
      <c r="D285" s="15"/>
      <c r="E285" s="15"/>
      <c r="F285" s="15"/>
      <c r="G285" s="146"/>
      <c r="H285" s="134"/>
      <c r="I285" s="15"/>
      <c r="J285" s="15"/>
      <c r="K285" s="15"/>
      <c r="L285" s="134"/>
      <c r="M285" s="144"/>
      <c r="N285" s="134"/>
      <c r="O285" s="15"/>
      <c r="P285" s="15"/>
      <c r="Q285" s="15"/>
      <c r="R285" s="134"/>
      <c r="S285" s="134"/>
      <c r="T285" s="15"/>
      <c r="U285" s="133"/>
      <c r="V285" s="15"/>
      <c r="W285" s="15"/>
      <c r="X285" s="15"/>
      <c r="Y285" s="15"/>
    </row>
    <row r="286" spans="1:40" s="66" customFormat="1" ht="19.5">
      <c r="A286" s="172"/>
      <c r="B286" s="167" t="s">
        <v>764</v>
      </c>
      <c r="C286" s="138"/>
      <c r="D286" s="146"/>
      <c r="E286" s="138"/>
      <c r="F286" s="138"/>
      <c r="G286" s="146"/>
      <c r="H286" s="145"/>
      <c r="I286" s="138"/>
      <c r="J286" s="138"/>
      <c r="K286" s="146"/>
      <c r="L286" s="145"/>
      <c r="M286" s="146"/>
      <c r="N286" s="145"/>
      <c r="O286" s="138"/>
      <c r="P286" s="138"/>
      <c r="Q286" s="146"/>
      <c r="R286" s="145"/>
      <c r="S286" s="145"/>
      <c r="T286" s="146"/>
      <c r="U286" s="136"/>
      <c r="V286" s="15"/>
      <c r="W286" s="15"/>
      <c r="X286" s="15"/>
      <c r="Y286" s="146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</row>
    <row r="287" spans="1:40" s="66" customFormat="1" ht="11.25">
      <c r="A287" s="173"/>
      <c r="B287" s="174"/>
      <c r="C287" s="175"/>
      <c r="D287" s="175"/>
      <c r="E287" s="175"/>
      <c r="F287" s="175"/>
      <c r="G287" s="176"/>
      <c r="H287" s="175"/>
      <c r="I287" s="175"/>
      <c r="J287" s="175"/>
      <c r="K287" s="176"/>
      <c r="L287" s="175"/>
      <c r="M287" s="176"/>
      <c r="N287" s="175"/>
      <c r="O287" s="175"/>
      <c r="P287" s="175"/>
      <c r="Q287" s="176"/>
      <c r="R287" s="175"/>
      <c r="S287" s="177"/>
      <c r="T287" s="178"/>
      <c r="U287" s="179"/>
      <c r="V287" s="180"/>
      <c r="W287" s="180"/>
      <c r="X287" s="180"/>
      <c r="Y287" s="180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</row>
    <row r="288" spans="1:25" ht="11.25">
      <c r="A288" s="58">
        <v>1</v>
      </c>
      <c r="B288" s="58">
        <v>358</v>
      </c>
      <c r="C288" s="58" t="s">
        <v>506</v>
      </c>
      <c r="D288" s="58"/>
      <c r="E288" s="58" t="s">
        <v>509</v>
      </c>
      <c r="F288" s="58">
        <v>158</v>
      </c>
      <c r="G288" s="158">
        <v>0.05550925925925926</v>
      </c>
      <c r="H288" s="58">
        <v>2</v>
      </c>
      <c r="I288" s="58" t="s">
        <v>515</v>
      </c>
      <c r="J288" s="79"/>
      <c r="K288" s="158">
        <v>0.057303240740740745</v>
      </c>
      <c r="L288" s="58">
        <v>3</v>
      </c>
      <c r="M288" s="158">
        <v>0.1128125</v>
      </c>
      <c r="N288" s="58">
        <v>2</v>
      </c>
      <c r="O288" s="58" t="s">
        <v>458</v>
      </c>
      <c r="P288" s="58">
        <v>358</v>
      </c>
      <c r="Q288" s="158">
        <v>0.053216435185185186</v>
      </c>
      <c r="R288" s="58">
        <v>1</v>
      </c>
      <c r="S288" s="58">
        <v>1</v>
      </c>
      <c r="T288" s="158">
        <v>0.1660289351851852</v>
      </c>
      <c r="U288" s="79" t="s">
        <v>40</v>
      </c>
      <c r="V288" s="79">
        <v>2008</v>
      </c>
      <c r="W288" s="79">
        <v>22</v>
      </c>
      <c r="X288" s="79">
        <v>56</v>
      </c>
      <c r="Y288" s="79"/>
    </row>
    <row r="289" spans="1:25" ht="11.25">
      <c r="A289" s="150">
        <v>2</v>
      </c>
      <c r="B289" s="58">
        <v>147</v>
      </c>
      <c r="C289" s="58" t="s">
        <v>533</v>
      </c>
      <c r="D289" s="151">
        <v>101</v>
      </c>
      <c r="E289" s="58" t="s">
        <v>534</v>
      </c>
      <c r="F289" s="58">
        <v>1965</v>
      </c>
      <c r="G289" s="159">
        <v>0.0625810185185185</v>
      </c>
      <c r="H289" s="150">
        <v>9</v>
      </c>
      <c r="I289" s="58" t="s">
        <v>458</v>
      </c>
      <c r="J289" s="58">
        <v>1986</v>
      </c>
      <c r="K289" s="159">
        <v>0.04670138888888892</v>
      </c>
      <c r="L289" s="150">
        <v>1</v>
      </c>
      <c r="M289" s="159">
        <v>0.10928240740740741</v>
      </c>
      <c r="N289" s="150">
        <v>2</v>
      </c>
      <c r="O289" s="58" t="s">
        <v>515</v>
      </c>
      <c r="P289" s="58">
        <v>1969</v>
      </c>
      <c r="Q289" s="159">
        <v>0.06366898148148142</v>
      </c>
      <c r="R289" s="150">
        <v>5</v>
      </c>
      <c r="S289" s="150">
        <v>2</v>
      </c>
      <c r="T289" s="159">
        <v>0.17295138888888884</v>
      </c>
      <c r="U289" s="79" t="s">
        <v>40</v>
      </c>
      <c r="V289" s="79">
        <v>2007</v>
      </c>
      <c r="W289" s="79">
        <v>21</v>
      </c>
      <c r="X289" s="79">
        <v>56</v>
      </c>
      <c r="Y289" s="79"/>
    </row>
    <row r="290" spans="1:40" ht="11.25">
      <c r="A290" s="58">
        <v>3</v>
      </c>
      <c r="B290" s="58">
        <v>153</v>
      </c>
      <c r="C290" s="79" t="s">
        <v>582</v>
      </c>
      <c r="D290" s="151">
        <v>116</v>
      </c>
      <c r="E290" s="58" t="s">
        <v>509</v>
      </c>
      <c r="F290" s="58">
        <v>1964</v>
      </c>
      <c r="G290" s="152">
        <v>0.05546296296296299</v>
      </c>
      <c r="H290" s="150">
        <v>5</v>
      </c>
      <c r="I290" s="58" t="s">
        <v>542</v>
      </c>
      <c r="J290" s="58">
        <v>1981</v>
      </c>
      <c r="K290" s="152">
        <v>0.05689814814814814</v>
      </c>
      <c r="L290" s="150">
        <v>5</v>
      </c>
      <c r="M290" s="152">
        <v>0.11236111111111113</v>
      </c>
      <c r="N290" s="150">
        <v>4</v>
      </c>
      <c r="O290" s="58" t="s">
        <v>515</v>
      </c>
      <c r="P290" s="58">
        <v>1969</v>
      </c>
      <c r="Q290" s="152">
        <v>0.06223379629629633</v>
      </c>
      <c r="R290" s="150">
        <v>6</v>
      </c>
      <c r="S290" s="150">
        <v>5</v>
      </c>
      <c r="T290" s="152">
        <v>0.17459490740740746</v>
      </c>
      <c r="U290" s="62" t="s">
        <v>130</v>
      </c>
      <c r="V290" s="79">
        <v>2010</v>
      </c>
      <c r="W290" s="79">
        <v>24</v>
      </c>
      <c r="X290" s="79">
        <v>56</v>
      </c>
      <c r="Y290" s="152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</row>
    <row r="291" spans="1:25" ht="11.25">
      <c r="A291" s="150">
        <v>4</v>
      </c>
      <c r="B291" s="58">
        <v>170</v>
      </c>
      <c r="C291" s="58" t="s">
        <v>338</v>
      </c>
      <c r="D291" s="151">
        <v>126</v>
      </c>
      <c r="E291" s="58" t="s">
        <v>531</v>
      </c>
      <c r="F291" s="58">
        <v>1964</v>
      </c>
      <c r="G291" s="159">
        <v>0.06334490740740745</v>
      </c>
      <c r="H291" s="150">
        <v>4</v>
      </c>
      <c r="I291" s="58" t="s">
        <v>484</v>
      </c>
      <c r="J291" s="58">
        <v>1948</v>
      </c>
      <c r="K291" s="159">
        <v>0.0626504629629629</v>
      </c>
      <c r="L291" s="150">
        <v>7</v>
      </c>
      <c r="M291" s="159">
        <v>0.12599537037037034</v>
      </c>
      <c r="N291" s="150">
        <v>4</v>
      </c>
      <c r="O291" s="58" t="s">
        <v>481</v>
      </c>
      <c r="P291" s="58">
        <v>1983</v>
      </c>
      <c r="Q291" s="159">
        <v>0.062453703703703733</v>
      </c>
      <c r="R291" s="150">
        <v>2</v>
      </c>
      <c r="S291" s="150">
        <v>2</v>
      </c>
      <c r="T291" s="159">
        <v>0.18844907407407407</v>
      </c>
      <c r="U291" s="79" t="s">
        <v>41</v>
      </c>
      <c r="V291" s="79">
        <v>2007</v>
      </c>
      <c r="W291" s="79">
        <v>21</v>
      </c>
      <c r="X291" s="79">
        <v>56</v>
      </c>
      <c r="Y291" s="79"/>
    </row>
    <row r="292" spans="1:25" ht="11.25">
      <c r="A292" s="58">
        <v>5</v>
      </c>
      <c r="B292" s="58">
        <v>375</v>
      </c>
      <c r="C292" s="58" t="s">
        <v>549</v>
      </c>
      <c r="D292" s="58"/>
      <c r="E292" s="58" t="s">
        <v>531</v>
      </c>
      <c r="F292" s="58">
        <v>175</v>
      </c>
      <c r="G292" s="158">
        <v>0.06506944444444444</v>
      </c>
      <c r="H292" s="58">
        <v>5</v>
      </c>
      <c r="I292" s="58" t="s">
        <v>550</v>
      </c>
      <c r="J292" s="79"/>
      <c r="K292" s="158">
        <v>0.062314814814814816</v>
      </c>
      <c r="L292" s="58">
        <v>6</v>
      </c>
      <c r="M292" s="158">
        <v>0.12738425925925925</v>
      </c>
      <c r="N292" s="58">
        <v>6</v>
      </c>
      <c r="O292" s="58" t="s">
        <v>481</v>
      </c>
      <c r="P292" s="58">
        <v>375</v>
      </c>
      <c r="Q292" s="158">
        <v>0.06186574074074074</v>
      </c>
      <c r="R292" s="58">
        <v>2</v>
      </c>
      <c r="S292" s="58">
        <v>4</v>
      </c>
      <c r="T292" s="158">
        <v>0.18925</v>
      </c>
      <c r="U292" s="79" t="s">
        <v>41</v>
      </c>
      <c r="V292" s="79">
        <v>2008</v>
      </c>
      <c r="W292" s="79">
        <v>22</v>
      </c>
      <c r="X292" s="79">
        <v>56</v>
      </c>
      <c r="Y292" s="79"/>
    </row>
    <row r="293" spans="1:25" ht="11.25">
      <c r="A293" s="150">
        <v>6</v>
      </c>
      <c r="B293" s="135">
        <v>159</v>
      </c>
      <c r="C293" s="135" t="s">
        <v>457</v>
      </c>
      <c r="D293" s="151">
        <v>52</v>
      </c>
      <c r="E293" s="135" t="s">
        <v>458</v>
      </c>
      <c r="F293" s="135">
        <v>1986</v>
      </c>
      <c r="G293" s="154">
        <v>0.06232638888888892</v>
      </c>
      <c r="H293" s="150">
        <v>2</v>
      </c>
      <c r="I293" s="135" t="s">
        <v>459</v>
      </c>
      <c r="J293" s="135">
        <v>1986</v>
      </c>
      <c r="K293" s="154">
        <v>0.06085648148148143</v>
      </c>
      <c r="L293" s="150">
        <v>6</v>
      </c>
      <c r="M293" s="117">
        <f>K293+G293</f>
        <v>0.12318287037037035</v>
      </c>
      <c r="N293" s="150">
        <v>4</v>
      </c>
      <c r="O293" s="135" t="s">
        <v>460</v>
      </c>
      <c r="P293" s="135">
        <v>1985</v>
      </c>
      <c r="Q293" s="155">
        <v>0.06690972222222225</v>
      </c>
      <c r="R293" s="150">
        <v>10</v>
      </c>
      <c r="S293" s="150">
        <v>7</v>
      </c>
      <c r="T293" s="154">
        <v>0.1900925925925926</v>
      </c>
      <c r="U293" s="79" t="s">
        <v>41</v>
      </c>
      <c r="V293" s="79">
        <v>2003</v>
      </c>
      <c r="W293" s="79">
        <v>17</v>
      </c>
      <c r="X293" s="79">
        <v>56</v>
      </c>
      <c r="Y293" s="79"/>
    </row>
    <row r="294" spans="1:25" ht="11.25">
      <c r="A294" s="58">
        <v>7</v>
      </c>
      <c r="B294" s="58">
        <v>145</v>
      </c>
      <c r="C294" s="58" t="s">
        <v>564</v>
      </c>
      <c r="D294" s="151">
        <v>135</v>
      </c>
      <c r="E294" s="58" t="s">
        <v>509</v>
      </c>
      <c r="F294" s="58">
        <v>1964</v>
      </c>
      <c r="G294" s="159">
        <v>0.05958333333333332</v>
      </c>
      <c r="H294" s="150">
        <v>3</v>
      </c>
      <c r="I294" s="58" t="s">
        <v>463</v>
      </c>
      <c r="J294" s="58">
        <v>1964</v>
      </c>
      <c r="K294" s="159">
        <v>0.06233796296296301</v>
      </c>
      <c r="L294" s="150">
        <v>8</v>
      </c>
      <c r="M294" s="159">
        <v>0.12192129629629633</v>
      </c>
      <c r="N294" s="150">
        <v>5</v>
      </c>
      <c r="O294" s="58" t="s">
        <v>531</v>
      </c>
      <c r="P294" s="58">
        <v>1964</v>
      </c>
      <c r="Q294" s="159">
        <v>0.0689467592592592</v>
      </c>
      <c r="R294" s="150">
        <v>7</v>
      </c>
      <c r="S294" s="150">
        <v>6</v>
      </c>
      <c r="T294" s="159">
        <v>0.19086805555555553</v>
      </c>
      <c r="U294" s="58" t="s">
        <v>149</v>
      </c>
      <c r="V294" s="79">
        <v>2009</v>
      </c>
      <c r="W294" s="79">
        <v>23</v>
      </c>
      <c r="X294" s="79">
        <v>56</v>
      </c>
      <c r="Y294" s="79"/>
    </row>
    <row r="295" spans="1:25" ht="11.25">
      <c r="A295" s="150">
        <v>8</v>
      </c>
      <c r="B295" s="79">
        <v>98</v>
      </c>
      <c r="C295" s="79" t="s">
        <v>530</v>
      </c>
      <c r="D295" s="151">
        <v>149</v>
      </c>
      <c r="E295" s="79" t="s">
        <v>482</v>
      </c>
      <c r="F295" s="79">
        <v>1966</v>
      </c>
      <c r="G295" s="159">
        <v>0.0625</v>
      </c>
      <c r="H295" s="150">
        <v>3</v>
      </c>
      <c r="I295" s="79" t="s">
        <v>484</v>
      </c>
      <c r="J295" s="79">
        <v>1948</v>
      </c>
      <c r="K295" s="159">
        <v>0.06322916666666667</v>
      </c>
      <c r="L295" s="150">
        <v>3</v>
      </c>
      <c r="M295" s="159">
        <f>K295+G295</f>
        <v>0.12572916666666667</v>
      </c>
      <c r="N295" s="150">
        <v>3</v>
      </c>
      <c r="O295" s="79" t="s">
        <v>469</v>
      </c>
      <c r="P295" s="79">
        <v>1955</v>
      </c>
      <c r="Q295" s="159">
        <v>0.06901620370370376</v>
      </c>
      <c r="R295" s="150">
        <v>5</v>
      </c>
      <c r="S295" s="150">
        <v>4</v>
      </c>
      <c r="T295" s="159">
        <v>0.19474537037037043</v>
      </c>
      <c r="U295" s="79" t="s">
        <v>41</v>
      </c>
      <c r="V295" s="79">
        <v>2006</v>
      </c>
      <c r="W295" s="79">
        <v>20</v>
      </c>
      <c r="X295" s="79">
        <v>56</v>
      </c>
      <c r="Y295" s="79"/>
    </row>
    <row r="296" spans="1:25" ht="11.25">
      <c r="A296" s="58">
        <v>9</v>
      </c>
      <c r="B296" s="79">
        <v>44</v>
      </c>
      <c r="C296" s="79" t="s">
        <v>518</v>
      </c>
      <c r="D296" s="151">
        <v>107</v>
      </c>
      <c r="E296" s="79" t="s">
        <v>509</v>
      </c>
      <c r="F296" s="79">
        <v>1964</v>
      </c>
      <c r="G296" s="159">
        <v>0.061840277777777786</v>
      </c>
      <c r="H296" s="150">
        <v>3</v>
      </c>
      <c r="I296" s="79" t="s">
        <v>463</v>
      </c>
      <c r="J296" s="79">
        <v>1964</v>
      </c>
      <c r="K296" s="159">
        <v>0.06457175925925929</v>
      </c>
      <c r="L296" s="150">
        <v>4</v>
      </c>
      <c r="M296" s="159">
        <f>K296+G296</f>
        <v>0.12641203703703707</v>
      </c>
      <c r="N296" s="150">
        <v>3</v>
      </c>
      <c r="O296" s="79" t="s">
        <v>481</v>
      </c>
      <c r="P296" s="79">
        <v>1983</v>
      </c>
      <c r="Q296" s="159">
        <v>0.06857638888888884</v>
      </c>
      <c r="R296" s="150">
        <v>4</v>
      </c>
      <c r="S296" s="150">
        <v>3</v>
      </c>
      <c r="T296" s="159">
        <v>0.1949884259259259</v>
      </c>
      <c r="U296" s="79" t="s">
        <v>40</v>
      </c>
      <c r="V296" s="79">
        <v>2006</v>
      </c>
      <c r="W296" s="79">
        <v>20</v>
      </c>
      <c r="X296" s="79">
        <v>56</v>
      </c>
      <c r="Y296" s="79"/>
    </row>
    <row r="297" spans="1:25" ht="11.25">
      <c r="A297" s="150">
        <v>10</v>
      </c>
      <c r="B297" s="79">
        <v>192</v>
      </c>
      <c r="C297" s="79" t="s">
        <v>508</v>
      </c>
      <c r="D297" s="151">
        <v>125</v>
      </c>
      <c r="E297" s="79" t="s">
        <v>509</v>
      </c>
      <c r="F297" s="79">
        <v>1964</v>
      </c>
      <c r="G297" s="154">
        <v>0.06263888888888891</v>
      </c>
      <c r="H297" s="150">
        <v>2</v>
      </c>
      <c r="I297" s="79" t="s">
        <v>462</v>
      </c>
      <c r="J297" s="79">
        <v>1962</v>
      </c>
      <c r="K297" s="154">
        <v>0.057361111111111085</v>
      </c>
      <c r="L297" s="150">
        <v>2</v>
      </c>
      <c r="M297" s="79"/>
      <c r="N297" s="150">
        <v>2</v>
      </c>
      <c r="O297" s="79" t="s">
        <v>463</v>
      </c>
      <c r="P297" s="79">
        <v>1964</v>
      </c>
      <c r="Q297" s="155">
        <v>0.0764583333333333</v>
      </c>
      <c r="R297" s="150">
        <v>7</v>
      </c>
      <c r="S297" s="150">
        <v>2</v>
      </c>
      <c r="T297" s="154">
        <v>0.1964583333333333</v>
      </c>
      <c r="U297" s="58" t="s">
        <v>41</v>
      </c>
      <c r="V297" s="79">
        <v>2005</v>
      </c>
      <c r="W297" s="79">
        <v>19</v>
      </c>
      <c r="X297" s="79">
        <v>56</v>
      </c>
      <c r="Y297" s="79"/>
    </row>
    <row r="298" spans="1:25" ht="11.25">
      <c r="A298" s="58">
        <v>11</v>
      </c>
      <c r="B298" s="58">
        <v>143</v>
      </c>
      <c r="C298" s="58" t="s">
        <v>514</v>
      </c>
      <c r="D298" s="151">
        <v>117</v>
      </c>
      <c r="E298" s="58" t="s">
        <v>509</v>
      </c>
      <c r="F298" s="58">
        <v>1964</v>
      </c>
      <c r="G298" s="159">
        <v>0.05822916666666672</v>
      </c>
      <c r="H298" s="150">
        <v>2</v>
      </c>
      <c r="I298" s="58" t="s">
        <v>463</v>
      </c>
      <c r="J298" s="58">
        <v>1964</v>
      </c>
      <c r="K298" s="159">
        <v>0.06017361111111108</v>
      </c>
      <c r="L298" s="150">
        <v>5</v>
      </c>
      <c r="M298" s="159">
        <v>0.1184027777777778</v>
      </c>
      <c r="N298" s="150">
        <v>4</v>
      </c>
      <c r="O298" s="58" t="s">
        <v>529</v>
      </c>
      <c r="P298" s="58">
        <v>1976</v>
      </c>
      <c r="Q298" s="159">
        <v>0.07842592592592584</v>
      </c>
      <c r="R298" s="150">
        <v>13</v>
      </c>
      <c r="S298" s="150">
        <v>9</v>
      </c>
      <c r="T298" s="159">
        <v>0.19682870370370364</v>
      </c>
      <c r="U298" s="79" t="s">
        <v>40</v>
      </c>
      <c r="V298" s="79">
        <v>2007</v>
      </c>
      <c r="W298" s="79">
        <v>21</v>
      </c>
      <c r="X298" s="79">
        <v>56</v>
      </c>
      <c r="Y298" s="79"/>
    </row>
    <row r="299" spans="1:25" ht="11.25">
      <c r="A299" s="150">
        <v>12</v>
      </c>
      <c r="B299" s="58" t="s">
        <v>538</v>
      </c>
      <c r="C299" s="58" t="s">
        <v>514</v>
      </c>
      <c r="D299" s="151">
        <v>43</v>
      </c>
      <c r="E299" s="58" t="s">
        <v>509</v>
      </c>
      <c r="F299" s="79"/>
      <c r="G299" s="159">
        <v>0.05822916666666672</v>
      </c>
      <c r="H299" s="150">
        <v>1</v>
      </c>
      <c r="I299" s="58"/>
      <c r="J299" s="79"/>
      <c r="K299" s="159">
        <v>0.06409722222222214</v>
      </c>
      <c r="L299" s="150">
        <v>4</v>
      </c>
      <c r="M299" s="159">
        <v>0.12232638888888886</v>
      </c>
      <c r="N299" s="150">
        <v>2</v>
      </c>
      <c r="O299" s="79"/>
      <c r="P299" s="58">
        <v>1964</v>
      </c>
      <c r="Q299" s="159">
        <v>0.07476851851851857</v>
      </c>
      <c r="R299" s="150">
        <v>4</v>
      </c>
      <c r="S299" s="150">
        <v>4</v>
      </c>
      <c r="T299" s="159">
        <v>0.19709490740740743</v>
      </c>
      <c r="U299" s="79" t="s">
        <v>81</v>
      </c>
      <c r="V299" s="79">
        <v>2007</v>
      </c>
      <c r="W299" s="79">
        <v>21</v>
      </c>
      <c r="X299" s="79">
        <v>56</v>
      </c>
      <c r="Y299" s="79"/>
    </row>
    <row r="300" spans="1:25" ht="11.25">
      <c r="A300" s="58">
        <v>13</v>
      </c>
      <c r="B300" s="79">
        <v>196</v>
      </c>
      <c r="C300" s="135" t="s">
        <v>494</v>
      </c>
      <c r="D300" s="151">
        <v>124</v>
      </c>
      <c r="E300" s="135" t="s">
        <v>462</v>
      </c>
      <c r="F300" s="135">
        <v>1962</v>
      </c>
      <c r="G300" s="154">
        <v>0.06557870370370367</v>
      </c>
      <c r="H300" s="150">
        <v>3</v>
      </c>
      <c r="I300" s="135" t="s">
        <v>463</v>
      </c>
      <c r="J300" s="135">
        <v>1964</v>
      </c>
      <c r="K300" s="154">
        <v>0.06677083333333333</v>
      </c>
      <c r="L300" s="150">
        <v>7</v>
      </c>
      <c r="M300" s="117">
        <f>K300+G300</f>
        <v>0.132349537037037</v>
      </c>
      <c r="N300" s="150">
        <v>4</v>
      </c>
      <c r="O300" s="135" t="s">
        <v>495</v>
      </c>
      <c r="P300" s="135">
        <v>1962</v>
      </c>
      <c r="Q300" s="155">
        <v>0.07118055555555558</v>
      </c>
      <c r="R300" s="150">
        <v>6</v>
      </c>
      <c r="S300" s="150">
        <v>4</v>
      </c>
      <c r="T300" s="154">
        <v>0.20353009259259258</v>
      </c>
      <c r="U300" s="58" t="s">
        <v>41</v>
      </c>
      <c r="V300" s="79">
        <v>2004</v>
      </c>
      <c r="W300" s="79">
        <v>18</v>
      </c>
      <c r="X300" s="79">
        <v>56</v>
      </c>
      <c r="Y300" s="79"/>
    </row>
    <row r="301" spans="1:25" ht="11.25">
      <c r="A301" s="150">
        <v>14</v>
      </c>
      <c r="B301" s="58">
        <v>150</v>
      </c>
      <c r="C301" s="58" t="s">
        <v>446</v>
      </c>
      <c r="D301" s="151">
        <v>115</v>
      </c>
      <c r="E301" s="58" t="s">
        <v>515</v>
      </c>
      <c r="F301" s="58">
        <v>1969</v>
      </c>
      <c r="G301" s="159">
        <v>0.061990740740740735</v>
      </c>
      <c r="H301" s="150">
        <v>5</v>
      </c>
      <c r="I301" s="58" t="s">
        <v>487</v>
      </c>
      <c r="J301" s="58">
        <v>1971</v>
      </c>
      <c r="K301" s="159">
        <v>0.06738425925925928</v>
      </c>
      <c r="L301" s="150">
        <v>6</v>
      </c>
      <c r="M301" s="159">
        <v>0.129375</v>
      </c>
      <c r="N301" s="150">
        <v>6</v>
      </c>
      <c r="O301" s="58" t="s">
        <v>493</v>
      </c>
      <c r="P301" s="58">
        <v>1972</v>
      </c>
      <c r="Q301" s="159">
        <v>0.07781249999999995</v>
      </c>
      <c r="R301" s="150">
        <v>10</v>
      </c>
      <c r="S301" s="150">
        <v>7</v>
      </c>
      <c r="T301" s="159">
        <v>0.2071875</v>
      </c>
      <c r="U301" s="58" t="s">
        <v>130</v>
      </c>
      <c r="V301" s="79">
        <v>2009</v>
      </c>
      <c r="W301" s="79">
        <v>23</v>
      </c>
      <c r="X301" s="79">
        <v>56</v>
      </c>
      <c r="Y301" s="79"/>
    </row>
    <row r="302" spans="1:25" ht="11.25">
      <c r="A302" s="58">
        <v>15</v>
      </c>
      <c r="B302" s="135">
        <v>152</v>
      </c>
      <c r="C302" s="135" t="s">
        <v>461</v>
      </c>
      <c r="D302" s="151">
        <v>119</v>
      </c>
      <c r="E302" s="135" t="s">
        <v>462</v>
      </c>
      <c r="F302" s="135">
        <v>1961</v>
      </c>
      <c r="G302" s="154">
        <v>0.0685648148148148</v>
      </c>
      <c r="H302" s="150">
        <v>7</v>
      </c>
      <c r="I302" s="135" t="s">
        <v>463</v>
      </c>
      <c r="J302" s="135">
        <v>1964</v>
      </c>
      <c r="K302" s="154">
        <v>0.06347222222222226</v>
      </c>
      <c r="L302" s="150">
        <v>12</v>
      </c>
      <c r="M302" s="117">
        <f>K302+G302</f>
        <v>0.13203703703703706</v>
      </c>
      <c r="N302" s="150">
        <v>8</v>
      </c>
      <c r="O302" s="135" t="s">
        <v>464</v>
      </c>
      <c r="P302" s="135">
        <v>1965</v>
      </c>
      <c r="Q302" s="155">
        <v>0.07543981481481477</v>
      </c>
      <c r="R302" s="150">
        <v>20</v>
      </c>
      <c r="S302" s="150">
        <v>11</v>
      </c>
      <c r="T302" s="154">
        <v>0.20747685185185183</v>
      </c>
      <c r="U302" s="79" t="s">
        <v>41</v>
      </c>
      <c r="V302" s="79">
        <v>2003</v>
      </c>
      <c r="W302" s="79">
        <v>17</v>
      </c>
      <c r="X302" s="79">
        <v>56</v>
      </c>
      <c r="Y302" s="79"/>
    </row>
    <row r="303" spans="1:40" s="64" customFormat="1" ht="11.25">
      <c r="A303" s="150">
        <v>16</v>
      </c>
      <c r="B303" s="58">
        <v>150</v>
      </c>
      <c r="C303" s="153" t="s">
        <v>574</v>
      </c>
      <c r="D303" s="151">
        <v>40</v>
      </c>
      <c r="E303" s="58" t="s">
        <v>515</v>
      </c>
      <c r="F303" s="58">
        <v>1969</v>
      </c>
      <c r="G303" s="159">
        <v>0.061990740740740735</v>
      </c>
      <c r="H303" s="150">
        <v>7</v>
      </c>
      <c r="I303" s="79" t="s">
        <v>573</v>
      </c>
      <c r="J303" s="79"/>
      <c r="K303" s="159">
        <v>0.06717592592592592</v>
      </c>
      <c r="L303" s="150">
        <v>4</v>
      </c>
      <c r="M303" s="159">
        <v>0.12916666666666665</v>
      </c>
      <c r="N303" s="150">
        <v>5</v>
      </c>
      <c r="O303" s="79"/>
      <c r="P303" s="79"/>
      <c r="Q303" s="159">
        <v>0.08106481481481487</v>
      </c>
      <c r="R303" s="150">
        <v>5</v>
      </c>
      <c r="S303" s="150">
        <v>5</v>
      </c>
      <c r="T303" s="159">
        <v>0.21023148148148152</v>
      </c>
      <c r="U303" s="58" t="s">
        <v>159</v>
      </c>
      <c r="V303" s="79">
        <v>2009</v>
      </c>
      <c r="W303" s="79">
        <v>23</v>
      </c>
      <c r="X303" s="79">
        <v>56</v>
      </c>
      <c r="Y303" s="79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</row>
    <row r="304" spans="1:40" s="64" customFormat="1" ht="11.25">
      <c r="A304" s="58">
        <v>17</v>
      </c>
      <c r="B304" s="58">
        <v>145</v>
      </c>
      <c r="C304" s="153" t="s">
        <v>574</v>
      </c>
      <c r="D304" s="151">
        <v>45</v>
      </c>
      <c r="E304" s="58" t="s">
        <v>509</v>
      </c>
      <c r="F304" s="58">
        <v>1964</v>
      </c>
      <c r="G304" s="159">
        <v>0.05958333333333332</v>
      </c>
      <c r="H304" s="150">
        <v>2</v>
      </c>
      <c r="I304" s="79" t="s">
        <v>573</v>
      </c>
      <c r="J304" s="79"/>
      <c r="K304" s="159">
        <v>0.07148148148148148</v>
      </c>
      <c r="L304" s="150">
        <v>5</v>
      </c>
      <c r="M304" s="159">
        <v>0.1310648148148148</v>
      </c>
      <c r="N304" s="150">
        <v>3</v>
      </c>
      <c r="O304" s="79"/>
      <c r="P304" s="79"/>
      <c r="Q304" s="159">
        <v>0.0802546296296297</v>
      </c>
      <c r="R304" s="150">
        <v>5</v>
      </c>
      <c r="S304" s="150">
        <v>4</v>
      </c>
      <c r="T304" s="159">
        <v>0.2113194444444445</v>
      </c>
      <c r="U304" s="58" t="s">
        <v>575</v>
      </c>
      <c r="V304" s="79">
        <v>2009</v>
      </c>
      <c r="W304" s="79">
        <v>23</v>
      </c>
      <c r="X304" s="79">
        <v>56</v>
      </c>
      <c r="Y304" s="79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</row>
    <row r="305" spans="1:25" s="64" customFormat="1" ht="11.25">
      <c r="A305" s="150">
        <v>18</v>
      </c>
      <c r="B305" s="58">
        <v>149</v>
      </c>
      <c r="C305" s="79" t="s">
        <v>583</v>
      </c>
      <c r="D305" s="151">
        <v>99</v>
      </c>
      <c r="E305" s="58" t="s">
        <v>584</v>
      </c>
      <c r="F305" s="58">
        <v>1964</v>
      </c>
      <c r="G305" s="152">
        <v>0.07928240740740744</v>
      </c>
      <c r="H305" s="150">
        <v>18</v>
      </c>
      <c r="I305" s="58" t="s">
        <v>585</v>
      </c>
      <c r="J305" s="58">
        <v>1977</v>
      </c>
      <c r="K305" s="152">
        <v>0.06960648148148152</v>
      </c>
      <c r="L305" s="150">
        <v>18</v>
      </c>
      <c r="M305" s="152">
        <v>0.14888888888888896</v>
      </c>
      <c r="N305" s="150">
        <v>19</v>
      </c>
      <c r="O305" s="58" t="s">
        <v>586</v>
      </c>
      <c r="P305" s="58">
        <v>1990</v>
      </c>
      <c r="Q305" s="152">
        <v>0.06321759259259252</v>
      </c>
      <c r="R305" s="150">
        <v>8</v>
      </c>
      <c r="S305" s="150">
        <v>16</v>
      </c>
      <c r="T305" s="152">
        <v>0.21210648148148148</v>
      </c>
      <c r="U305" s="62" t="s">
        <v>130</v>
      </c>
      <c r="V305" s="79">
        <v>2010</v>
      </c>
      <c r="W305" s="79">
        <v>24</v>
      </c>
      <c r="X305" s="79">
        <v>56</v>
      </c>
      <c r="Y305" s="152"/>
    </row>
    <row r="306" spans="1:25" s="64" customFormat="1" ht="11.25">
      <c r="A306" s="58">
        <v>19</v>
      </c>
      <c r="B306" s="79">
        <v>180</v>
      </c>
      <c r="C306" s="79" t="s">
        <v>587</v>
      </c>
      <c r="D306" s="151">
        <v>127</v>
      </c>
      <c r="E306" s="58" t="s">
        <v>520</v>
      </c>
      <c r="F306" s="58">
        <v>1974</v>
      </c>
      <c r="G306" s="152">
        <v>0.0642361111111111</v>
      </c>
      <c r="H306" s="150">
        <v>8</v>
      </c>
      <c r="I306" s="58" t="s">
        <v>495</v>
      </c>
      <c r="J306" s="58">
        <v>1962</v>
      </c>
      <c r="K306" s="152">
        <v>0.0643981481481481</v>
      </c>
      <c r="L306" s="150">
        <v>7</v>
      </c>
      <c r="M306" s="152">
        <v>0.1286342592592592</v>
      </c>
      <c r="N306" s="150">
        <v>7</v>
      </c>
      <c r="O306" s="58" t="s">
        <v>545</v>
      </c>
      <c r="P306" s="58">
        <v>1967</v>
      </c>
      <c r="Q306" s="152">
        <v>0.08351851851851855</v>
      </c>
      <c r="R306" s="150">
        <v>14</v>
      </c>
      <c r="S306" s="150">
        <v>11</v>
      </c>
      <c r="T306" s="152">
        <v>0.21215277777777775</v>
      </c>
      <c r="U306" s="62" t="s">
        <v>149</v>
      </c>
      <c r="V306" s="79">
        <v>2010</v>
      </c>
      <c r="W306" s="79">
        <v>24</v>
      </c>
      <c r="X306" s="79">
        <v>56</v>
      </c>
      <c r="Y306" s="152"/>
    </row>
    <row r="307" spans="1:40" s="64" customFormat="1" ht="11.25">
      <c r="A307" s="150">
        <v>20</v>
      </c>
      <c r="B307" s="58">
        <v>148</v>
      </c>
      <c r="C307" s="79" t="s">
        <v>535</v>
      </c>
      <c r="D307" s="151">
        <v>96</v>
      </c>
      <c r="E307" s="58" t="s">
        <v>536</v>
      </c>
      <c r="F307" s="58">
        <v>1966</v>
      </c>
      <c r="G307" s="159">
        <v>0.07128472222222221</v>
      </c>
      <c r="H307" s="150">
        <v>13</v>
      </c>
      <c r="I307" s="58" t="s">
        <v>507</v>
      </c>
      <c r="J307" s="58">
        <v>1990</v>
      </c>
      <c r="K307" s="159">
        <v>0.06494212962962959</v>
      </c>
      <c r="L307" s="150">
        <v>9</v>
      </c>
      <c r="M307" s="159">
        <v>0.1362268518518518</v>
      </c>
      <c r="N307" s="150">
        <v>10</v>
      </c>
      <c r="O307" s="58" t="s">
        <v>537</v>
      </c>
      <c r="P307" s="58">
        <v>1969</v>
      </c>
      <c r="Q307" s="159">
        <v>0.081238425925926</v>
      </c>
      <c r="R307" s="150">
        <v>17</v>
      </c>
      <c r="S307" s="150">
        <v>12</v>
      </c>
      <c r="T307" s="159">
        <v>0.2174652777777778</v>
      </c>
      <c r="U307" s="79" t="s">
        <v>40</v>
      </c>
      <c r="V307" s="79">
        <v>2007</v>
      </c>
      <c r="W307" s="79">
        <v>21</v>
      </c>
      <c r="X307" s="79">
        <v>56</v>
      </c>
      <c r="Y307" s="79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</row>
    <row r="308" spans="1:40" s="64" customFormat="1" ht="11.25">
      <c r="A308" s="58">
        <v>21</v>
      </c>
      <c r="B308" s="79">
        <v>45</v>
      </c>
      <c r="C308" s="79" t="s">
        <v>519</v>
      </c>
      <c r="D308" s="151">
        <v>109</v>
      </c>
      <c r="E308" s="79" t="s">
        <v>520</v>
      </c>
      <c r="F308" s="79">
        <v>1974</v>
      </c>
      <c r="G308" s="159">
        <v>0.07643518518518522</v>
      </c>
      <c r="H308" s="150">
        <v>9</v>
      </c>
      <c r="I308" s="79" t="s">
        <v>521</v>
      </c>
      <c r="J308" s="79">
        <v>1968</v>
      </c>
      <c r="K308" s="159">
        <v>0.06710648148148146</v>
      </c>
      <c r="L308" s="150">
        <v>5</v>
      </c>
      <c r="M308" s="159">
        <f>K308+G308</f>
        <v>0.14354166666666668</v>
      </c>
      <c r="N308" s="150">
        <v>7</v>
      </c>
      <c r="O308" s="79" t="s">
        <v>477</v>
      </c>
      <c r="P308" s="79">
        <v>1967</v>
      </c>
      <c r="Q308" s="159">
        <v>0.07799768518518524</v>
      </c>
      <c r="R308" s="150">
        <v>9</v>
      </c>
      <c r="S308" s="150">
        <v>6</v>
      </c>
      <c r="T308" s="159">
        <v>0.22153935185185192</v>
      </c>
      <c r="U308" s="79" t="s">
        <v>40</v>
      </c>
      <c r="V308" s="79">
        <v>2006</v>
      </c>
      <c r="W308" s="79">
        <v>20</v>
      </c>
      <c r="X308" s="79">
        <v>56</v>
      </c>
      <c r="Y308" s="79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</row>
    <row r="309" spans="1:40" s="64" customFormat="1" ht="11.25">
      <c r="A309" s="150">
        <v>22</v>
      </c>
      <c r="B309" s="58">
        <v>172</v>
      </c>
      <c r="C309" s="58" t="s">
        <v>566</v>
      </c>
      <c r="D309" s="151">
        <v>129</v>
      </c>
      <c r="E309" s="58" t="s">
        <v>520</v>
      </c>
      <c r="F309" s="58">
        <v>1974</v>
      </c>
      <c r="G309" s="159">
        <v>0.06435185185185183</v>
      </c>
      <c r="H309" s="150">
        <v>9</v>
      </c>
      <c r="I309" s="58" t="s">
        <v>495</v>
      </c>
      <c r="J309" s="58">
        <v>1962</v>
      </c>
      <c r="K309" s="159">
        <v>0.06836805555555553</v>
      </c>
      <c r="L309" s="150">
        <v>12</v>
      </c>
      <c r="M309" s="159">
        <v>0.13271990740740736</v>
      </c>
      <c r="N309" s="150">
        <v>9</v>
      </c>
      <c r="O309" s="58" t="s">
        <v>567</v>
      </c>
      <c r="P309" s="58">
        <v>1962</v>
      </c>
      <c r="Q309" s="159">
        <v>0.08936342592592594</v>
      </c>
      <c r="R309" s="150">
        <v>21</v>
      </c>
      <c r="S309" s="150">
        <v>12</v>
      </c>
      <c r="T309" s="159">
        <v>0.2220833333333333</v>
      </c>
      <c r="U309" s="58" t="s">
        <v>149</v>
      </c>
      <c r="V309" s="79">
        <v>2009</v>
      </c>
      <c r="W309" s="79">
        <v>23</v>
      </c>
      <c r="X309" s="79">
        <v>56</v>
      </c>
      <c r="Y309" s="79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</row>
    <row r="310" spans="1:25" ht="11.25">
      <c r="A310" s="58">
        <v>23</v>
      </c>
      <c r="B310" s="58">
        <v>386</v>
      </c>
      <c r="C310" s="58" t="s">
        <v>551</v>
      </c>
      <c r="D310" s="58"/>
      <c r="E310" s="58" t="s">
        <v>511</v>
      </c>
      <c r="F310" s="58">
        <v>186</v>
      </c>
      <c r="G310" s="158">
        <v>0.06923611111111111</v>
      </c>
      <c r="H310" s="58">
        <v>10</v>
      </c>
      <c r="I310" s="58" t="s">
        <v>537</v>
      </c>
      <c r="J310" s="79"/>
      <c r="K310" s="158">
        <v>0.08076388888888889</v>
      </c>
      <c r="L310" s="58">
        <v>14</v>
      </c>
      <c r="M310" s="158">
        <v>0.15</v>
      </c>
      <c r="N310" s="58">
        <v>11</v>
      </c>
      <c r="O310" s="58" t="s">
        <v>536</v>
      </c>
      <c r="P310" s="58">
        <v>386</v>
      </c>
      <c r="Q310" s="158">
        <v>0.07232175925925925</v>
      </c>
      <c r="R310" s="58">
        <v>9</v>
      </c>
      <c r="S310" s="58">
        <v>10</v>
      </c>
      <c r="T310" s="158">
        <v>0.22232175925925926</v>
      </c>
      <c r="U310" s="79" t="s">
        <v>41</v>
      </c>
      <c r="V310" s="79">
        <v>2008</v>
      </c>
      <c r="W310" s="79">
        <v>22</v>
      </c>
      <c r="X310" s="79">
        <v>56</v>
      </c>
      <c r="Y310" s="79"/>
    </row>
    <row r="311" spans="1:25" ht="11.25">
      <c r="A311" s="150">
        <v>24</v>
      </c>
      <c r="B311" s="79">
        <v>148</v>
      </c>
      <c r="C311" s="79" t="s">
        <v>306</v>
      </c>
      <c r="D311" s="151">
        <v>133</v>
      </c>
      <c r="E311" s="79" t="s">
        <v>501</v>
      </c>
      <c r="F311" s="79">
        <v>1969</v>
      </c>
      <c r="G311" s="154">
        <v>0.07375</v>
      </c>
      <c r="H311" s="150">
        <v>10</v>
      </c>
      <c r="I311" s="79" t="s">
        <v>502</v>
      </c>
      <c r="J311" s="79">
        <v>1954</v>
      </c>
      <c r="K311" s="154">
        <v>0.07916666666666672</v>
      </c>
      <c r="L311" s="150">
        <v>15</v>
      </c>
      <c r="M311" s="79"/>
      <c r="N311" s="150">
        <v>13</v>
      </c>
      <c r="O311" s="79" t="s">
        <v>503</v>
      </c>
      <c r="P311" s="79">
        <v>1959</v>
      </c>
      <c r="Q311" s="155">
        <v>0.07253472222222213</v>
      </c>
      <c r="R311" s="150">
        <v>10</v>
      </c>
      <c r="S311" s="150">
        <v>10</v>
      </c>
      <c r="T311" s="154">
        <v>0.22545138888888883</v>
      </c>
      <c r="U311" s="58" t="s">
        <v>40</v>
      </c>
      <c r="V311" s="79">
        <v>2005</v>
      </c>
      <c r="W311" s="79">
        <v>19</v>
      </c>
      <c r="X311" s="79">
        <v>56</v>
      </c>
      <c r="Y311" s="79"/>
    </row>
    <row r="312" spans="1:40" s="69" customFormat="1" ht="11.25">
      <c r="A312" s="58">
        <v>25</v>
      </c>
      <c r="B312" s="135">
        <v>164</v>
      </c>
      <c r="C312" s="135" t="s">
        <v>466</v>
      </c>
      <c r="D312" s="151">
        <v>116</v>
      </c>
      <c r="E312" s="135" t="s">
        <v>467</v>
      </c>
      <c r="F312" s="135">
        <v>1958</v>
      </c>
      <c r="G312" s="154">
        <v>0.0826157407407408</v>
      </c>
      <c r="H312" s="150">
        <v>22</v>
      </c>
      <c r="I312" s="135" t="s">
        <v>468</v>
      </c>
      <c r="J312" s="135">
        <v>1980</v>
      </c>
      <c r="K312" s="154">
        <v>0.07281249999999989</v>
      </c>
      <c r="L312" s="150">
        <v>17</v>
      </c>
      <c r="M312" s="117">
        <f>K312+G312</f>
        <v>0.1554282407407407</v>
      </c>
      <c r="N312" s="150">
        <v>19</v>
      </c>
      <c r="O312" s="135" t="s">
        <v>469</v>
      </c>
      <c r="P312" s="135">
        <v>1955</v>
      </c>
      <c r="Q312" s="155">
        <v>0.0715393518518519</v>
      </c>
      <c r="R312" s="150">
        <v>15</v>
      </c>
      <c r="S312" s="150">
        <v>19</v>
      </c>
      <c r="T312" s="154">
        <v>0.22696759259259258</v>
      </c>
      <c r="U312" s="79" t="s">
        <v>41</v>
      </c>
      <c r="V312" s="79">
        <v>2003</v>
      </c>
      <c r="W312" s="79">
        <v>17</v>
      </c>
      <c r="X312" s="79">
        <v>56</v>
      </c>
      <c r="Y312" s="79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</row>
    <row r="313" spans="1:40" s="69" customFormat="1" ht="11.25">
      <c r="A313" s="150">
        <v>26</v>
      </c>
      <c r="B313" s="58">
        <v>350</v>
      </c>
      <c r="C313" s="58" t="s">
        <v>543</v>
      </c>
      <c r="D313" s="58"/>
      <c r="E313" s="58" t="s">
        <v>507</v>
      </c>
      <c r="F313" s="58">
        <v>150</v>
      </c>
      <c r="G313" s="158">
        <v>0.07063657407407407</v>
      </c>
      <c r="H313" s="58">
        <v>11</v>
      </c>
      <c r="I313" s="58" t="s">
        <v>544</v>
      </c>
      <c r="J313" s="79"/>
      <c r="K313" s="158">
        <v>0.06628472222222222</v>
      </c>
      <c r="L313" s="58">
        <v>12</v>
      </c>
      <c r="M313" s="158">
        <v>0.1369212962962963</v>
      </c>
      <c r="N313" s="58">
        <v>12</v>
      </c>
      <c r="O313" s="58" t="s">
        <v>545</v>
      </c>
      <c r="P313" s="58">
        <v>350</v>
      </c>
      <c r="Q313" s="158">
        <v>0.09130439814814816</v>
      </c>
      <c r="R313" s="58">
        <v>18</v>
      </c>
      <c r="S313" s="58">
        <v>12</v>
      </c>
      <c r="T313" s="158">
        <v>0.22822569444444443</v>
      </c>
      <c r="U313" s="79" t="s">
        <v>40</v>
      </c>
      <c r="V313" s="79">
        <v>2008</v>
      </c>
      <c r="W313" s="79">
        <v>22</v>
      </c>
      <c r="X313" s="79">
        <v>56</v>
      </c>
      <c r="Y313" s="79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</row>
    <row r="314" spans="1:40" s="69" customFormat="1" ht="11.25">
      <c r="A314" s="58">
        <v>27</v>
      </c>
      <c r="B314" s="79">
        <v>144</v>
      </c>
      <c r="C314" s="79" t="s">
        <v>504</v>
      </c>
      <c r="D314" s="151">
        <v>98</v>
      </c>
      <c r="E314" s="79" t="s">
        <v>505</v>
      </c>
      <c r="F314" s="79">
        <v>1979</v>
      </c>
      <c r="G314" s="154">
        <v>0.08357638888888891</v>
      </c>
      <c r="H314" s="150">
        <v>15</v>
      </c>
      <c r="I314" s="79" t="s">
        <v>469</v>
      </c>
      <c r="J314" s="79">
        <v>1955</v>
      </c>
      <c r="K314" s="154">
        <v>0.0736342592592592</v>
      </c>
      <c r="L314" s="150">
        <v>10</v>
      </c>
      <c r="M314" s="79"/>
      <c r="N314" s="150">
        <v>15</v>
      </c>
      <c r="O314" s="79" t="s">
        <v>481</v>
      </c>
      <c r="P314" s="79">
        <v>1983</v>
      </c>
      <c r="Q314" s="155">
        <v>0.07188657407407406</v>
      </c>
      <c r="R314" s="150">
        <v>8</v>
      </c>
      <c r="S314" s="150">
        <v>11</v>
      </c>
      <c r="T314" s="154">
        <v>0.22909722222222217</v>
      </c>
      <c r="U314" s="58" t="s">
        <v>516</v>
      </c>
      <c r="V314" s="79">
        <v>2005</v>
      </c>
      <c r="W314" s="79">
        <v>19</v>
      </c>
      <c r="X314" s="79">
        <v>56</v>
      </c>
      <c r="Y314" s="79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</row>
    <row r="315" spans="1:40" s="69" customFormat="1" ht="11.25">
      <c r="A315" s="150">
        <v>28</v>
      </c>
      <c r="B315" s="79">
        <v>49</v>
      </c>
      <c r="C315" s="79" t="s">
        <v>523</v>
      </c>
      <c r="D315" s="151">
        <v>72</v>
      </c>
      <c r="E315" s="79" t="s">
        <v>524</v>
      </c>
      <c r="F315" s="79">
        <v>1966</v>
      </c>
      <c r="G315" s="159">
        <v>0.07297453703703699</v>
      </c>
      <c r="H315" s="150">
        <v>6</v>
      </c>
      <c r="I315" s="79" t="s">
        <v>507</v>
      </c>
      <c r="J315" s="79">
        <v>1990</v>
      </c>
      <c r="K315" s="159">
        <v>0.0671296296296297</v>
      </c>
      <c r="L315" s="150">
        <v>6</v>
      </c>
      <c r="M315" s="159">
        <f>K315+G315</f>
        <v>0.1401041666666667</v>
      </c>
      <c r="N315" s="150">
        <v>6</v>
      </c>
      <c r="O315" s="79" t="s">
        <v>491</v>
      </c>
      <c r="P315" s="79">
        <v>1990</v>
      </c>
      <c r="Q315" s="159">
        <v>0.08969907407407407</v>
      </c>
      <c r="R315" s="150">
        <v>14</v>
      </c>
      <c r="S315" s="150">
        <v>9</v>
      </c>
      <c r="T315" s="159">
        <v>0.22980324074074077</v>
      </c>
      <c r="U315" s="79" t="s">
        <v>40</v>
      </c>
      <c r="V315" s="79">
        <v>2006</v>
      </c>
      <c r="W315" s="79">
        <v>20</v>
      </c>
      <c r="X315" s="79">
        <v>56</v>
      </c>
      <c r="Y315" s="79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</row>
    <row r="316" spans="1:40" s="69" customFormat="1" ht="11.25">
      <c r="A316" s="58">
        <v>29</v>
      </c>
      <c r="B316" s="79">
        <v>130</v>
      </c>
      <c r="C316" s="79" t="s">
        <v>577</v>
      </c>
      <c r="D316" s="151">
        <v>95</v>
      </c>
      <c r="E316" s="58" t="s">
        <v>578</v>
      </c>
      <c r="F316" s="58">
        <v>1974</v>
      </c>
      <c r="G316" s="152">
        <v>0.08118055555555559</v>
      </c>
      <c r="H316" s="150">
        <v>16</v>
      </c>
      <c r="I316" s="58" t="s">
        <v>465</v>
      </c>
      <c r="J316" s="58">
        <v>1971</v>
      </c>
      <c r="K316" s="152">
        <v>0.0640856481481481</v>
      </c>
      <c r="L316" s="150">
        <v>3</v>
      </c>
      <c r="M316" s="152">
        <v>0.1452662037037037</v>
      </c>
      <c r="N316" s="150">
        <v>7</v>
      </c>
      <c r="O316" s="58" t="s">
        <v>541</v>
      </c>
      <c r="P316" s="58">
        <v>1990</v>
      </c>
      <c r="Q316" s="152">
        <v>0.08469907407407407</v>
      </c>
      <c r="R316" s="150">
        <v>9</v>
      </c>
      <c r="S316" s="150">
        <v>7</v>
      </c>
      <c r="T316" s="152">
        <v>0.22996527777777775</v>
      </c>
      <c r="U316" s="62" t="s">
        <v>364</v>
      </c>
      <c r="V316" s="79">
        <v>2010</v>
      </c>
      <c r="W316" s="79">
        <v>24</v>
      </c>
      <c r="X316" s="79">
        <v>56</v>
      </c>
      <c r="Y316" s="152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</row>
    <row r="317" spans="1:40" s="69" customFormat="1" ht="11.25">
      <c r="A317" s="150">
        <v>30</v>
      </c>
      <c r="B317" s="79">
        <v>52</v>
      </c>
      <c r="C317" s="79" t="s">
        <v>525</v>
      </c>
      <c r="D317" s="151">
        <v>105</v>
      </c>
      <c r="E317" s="79" t="s">
        <v>488</v>
      </c>
      <c r="F317" s="79">
        <v>1959</v>
      </c>
      <c r="G317" s="159">
        <v>0.07950231481481485</v>
      </c>
      <c r="H317" s="150">
        <v>11</v>
      </c>
      <c r="I317" s="79" t="s">
        <v>526</v>
      </c>
      <c r="J317" s="79">
        <v>1977</v>
      </c>
      <c r="K317" s="159">
        <v>0.06956018518518514</v>
      </c>
      <c r="L317" s="150">
        <v>8</v>
      </c>
      <c r="M317" s="159">
        <f>K317+G317</f>
        <v>0.1490625</v>
      </c>
      <c r="N317" s="150">
        <v>8</v>
      </c>
      <c r="O317" s="79" t="s">
        <v>527</v>
      </c>
      <c r="P317" s="79">
        <v>1977</v>
      </c>
      <c r="Q317" s="159">
        <v>0.08113425925925921</v>
      </c>
      <c r="R317" s="150">
        <v>12</v>
      </c>
      <c r="S317" s="150">
        <v>10</v>
      </c>
      <c r="T317" s="159">
        <v>0.2301967592592592</v>
      </c>
      <c r="U317" s="79" t="s">
        <v>40</v>
      </c>
      <c r="V317" s="79">
        <v>2006</v>
      </c>
      <c r="W317" s="79">
        <v>20</v>
      </c>
      <c r="X317" s="79">
        <v>56</v>
      </c>
      <c r="Y317" s="79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</row>
    <row r="318" spans="1:40" s="69" customFormat="1" ht="11.25">
      <c r="A318" s="58">
        <v>31</v>
      </c>
      <c r="B318" s="58">
        <v>330</v>
      </c>
      <c r="C318" s="58" t="s">
        <v>540</v>
      </c>
      <c r="D318" s="58"/>
      <c r="E318" s="58" t="s">
        <v>465</v>
      </c>
      <c r="F318" s="58">
        <v>130</v>
      </c>
      <c r="G318" s="158">
        <v>0.07454861111111111</v>
      </c>
      <c r="H318" s="58">
        <v>5</v>
      </c>
      <c r="I318" s="58" t="s">
        <v>462</v>
      </c>
      <c r="J318" s="79"/>
      <c r="K318" s="158">
        <v>0.05902777777777778</v>
      </c>
      <c r="L318" s="58">
        <v>1</v>
      </c>
      <c r="M318" s="158">
        <v>0.1335763888888889</v>
      </c>
      <c r="N318" s="58">
        <v>3</v>
      </c>
      <c r="O318" s="58" t="s">
        <v>541</v>
      </c>
      <c r="P318" s="58">
        <v>330</v>
      </c>
      <c r="Q318" s="158">
        <v>0.09672685185185186</v>
      </c>
      <c r="R318" s="58">
        <v>13</v>
      </c>
      <c r="S318" s="58">
        <v>6</v>
      </c>
      <c r="T318" s="158">
        <v>0.23030324074074074</v>
      </c>
      <c r="U318" s="79" t="s">
        <v>364</v>
      </c>
      <c r="V318" s="79">
        <v>2008</v>
      </c>
      <c r="W318" s="79">
        <v>22</v>
      </c>
      <c r="X318" s="79">
        <v>56</v>
      </c>
      <c r="Y318" s="79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</row>
    <row r="319" spans="1:40" s="69" customFormat="1" ht="11.25">
      <c r="A319" s="150">
        <v>32</v>
      </c>
      <c r="B319" s="58">
        <v>169</v>
      </c>
      <c r="C319" s="58" t="s">
        <v>568</v>
      </c>
      <c r="D319" s="151">
        <v>135</v>
      </c>
      <c r="E319" s="58" t="s">
        <v>569</v>
      </c>
      <c r="F319" s="58">
        <v>1965</v>
      </c>
      <c r="G319" s="159">
        <v>0.06495370370370374</v>
      </c>
      <c r="H319" s="150">
        <v>11</v>
      </c>
      <c r="I319" s="58" t="s">
        <v>570</v>
      </c>
      <c r="J319" s="58">
        <v>1962</v>
      </c>
      <c r="K319" s="159">
        <v>0.07472222222222219</v>
      </c>
      <c r="L319" s="150">
        <v>15</v>
      </c>
      <c r="M319" s="159">
        <v>0.13967592592592593</v>
      </c>
      <c r="N319" s="150">
        <v>11</v>
      </c>
      <c r="O319" s="58" t="s">
        <v>571</v>
      </c>
      <c r="P319" s="58">
        <v>1965</v>
      </c>
      <c r="Q319" s="159">
        <v>0.09190972222222216</v>
      </c>
      <c r="R319" s="150">
        <v>23</v>
      </c>
      <c r="S319" s="150">
        <v>14</v>
      </c>
      <c r="T319" s="159">
        <v>0.23158564814814808</v>
      </c>
      <c r="U319" s="58" t="s">
        <v>149</v>
      </c>
      <c r="V319" s="79">
        <v>2009</v>
      </c>
      <c r="W319" s="79">
        <v>23</v>
      </c>
      <c r="X319" s="79">
        <v>56</v>
      </c>
      <c r="Y319" s="79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</row>
    <row r="320" spans="1:40" s="69" customFormat="1" ht="11.25">
      <c r="A320" s="58">
        <v>33</v>
      </c>
      <c r="B320" s="58">
        <v>174</v>
      </c>
      <c r="C320" s="58" t="s">
        <v>572</v>
      </c>
      <c r="D320" s="151">
        <v>125</v>
      </c>
      <c r="E320" s="58" t="s">
        <v>501</v>
      </c>
      <c r="F320" s="58">
        <v>1969</v>
      </c>
      <c r="G320" s="159">
        <v>0.06640046296296293</v>
      </c>
      <c r="H320" s="150">
        <v>12</v>
      </c>
      <c r="I320" s="58" t="s">
        <v>512</v>
      </c>
      <c r="J320" s="58">
        <v>1966</v>
      </c>
      <c r="K320" s="159">
        <v>0.08270833333333344</v>
      </c>
      <c r="L320" s="150">
        <v>23</v>
      </c>
      <c r="M320" s="159">
        <v>0.14910879629629636</v>
      </c>
      <c r="N320" s="150">
        <v>17</v>
      </c>
      <c r="O320" s="58" t="s">
        <v>545</v>
      </c>
      <c r="P320" s="58">
        <v>1967</v>
      </c>
      <c r="Q320" s="159">
        <v>0.08371527777777765</v>
      </c>
      <c r="R320" s="150">
        <v>15</v>
      </c>
      <c r="S320" s="150">
        <v>16</v>
      </c>
      <c r="T320" s="159">
        <v>0.23282407407407402</v>
      </c>
      <c r="U320" s="58" t="s">
        <v>149</v>
      </c>
      <c r="V320" s="79">
        <v>2009</v>
      </c>
      <c r="W320" s="79">
        <v>23</v>
      </c>
      <c r="X320" s="79">
        <v>56</v>
      </c>
      <c r="Y320" s="79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</row>
    <row r="321" spans="1:40" ht="11.25">
      <c r="A321" s="150">
        <v>34</v>
      </c>
      <c r="B321" s="58">
        <v>126</v>
      </c>
      <c r="C321" s="79" t="s">
        <v>565</v>
      </c>
      <c r="D321" s="151">
        <v>85</v>
      </c>
      <c r="E321" s="58" t="s">
        <v>579</v>
      </c>
      <c r="F321" s="58">
        <v>1984</v>
      </c>
      <c r="G321" s="152">
        <v>0.06700231481481483</v>
      </c>
      <c r="H321" s="150">
        <v>4</v>
      </c>
      <c r="I321" s="58" t="s">
        <v>580</v>
      </c>
      <c r="J321" s="58">
        <v>1976</v>
      </c>
      <c r="K321" s="152">
        <v>0.07655092592592588</v>
      </c>
      <c r="L321" s="150">
        <v>10</v>
      </c>
      <c r="M321" s="152">
        <v>0.14355324074074072</v>
      </c>
      <c r="N321" s="150">
        <v>6</v>
      </c>
      <c r="O321" s="58" t="s">
        <v>581</v>
      </c>
      <c r="P321" s="58">
        <v>1985</v>
      </c>
      <c r="Q321" s="152">
        <v>0.08964120370370365</v>
      </c>
      <c r="R321" s="150">
        <v>15</v>
      </c>
      <c r="S321" s="150">
        <v>8</v>
      </c>
      <c r="T321" s="152">
        <v>0.23319444444444437</v>
      </c>
      <c r="U321" s="62" t="s">
        <v>364</v>
      </c>
      <c r="V321" s="79">
        <v>2010</v>
      </c>
      <c r="W321" s="79">
        <v>24</v>
      </c>
      <c r="X321" s="79">
        <v>56</v>
      </c>
      <c r="Y321" s="152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</row>
    <row r="322" spans="1:25" ht="11.25">
      <c r="A322" s="58">
        <v>35</v>
      </c>
      <c r="B322" s="135">
        <v>167</v>
      </c>
      <c r="C322" s="135" t="s">
        <v>470</v>
      </c>
      <c r="D322" s="151">
        <v>114</v>
      </c>
      <c r="E322" s="135" t="s">
        <v>471</v>
      </c>
      <c r="F322" s="135">
        <v>1965</v>
      </c>
      <c r="G322" s="154">
        <v>0.0834375</v>
      </c>
      <c r="H322" s="150">
        <v>23</v>
      </c>
      <c r="I322" s="135" t="s">
        <v>472</v>
      </c>
      <c r="J322" s="135">
        <v>1968</v>
      </c>
      <c r="K322" s="154">
        <v>0.07255787037037037</v>
      </c>
      <c r="L322" s="150">
        <v>16</v>
      </c>
      <c r="M322" s="117">
        <f>K322+G322</f>
        <v>0.15599537037037037</v>
      </c>
      <c r="N322" s="150">
        <v>21</v>
      </c>
      <c r="O322" s="135" t="s">
        <v>473</v>
      </c>
      <c r="P322" s="135">
        <v>1962</v>
      </c>
      <c r="Q322" s="155">
        <v>0.07848379629629632</v>
      </c>
      <c r="R322" s="150">
        <v>24</v>
      </c>
      <c r="S322" s="150">
        <v>21</v>
      </c>
      <c r="T322" s="154">
        <v>0.23447916666666668</v>
      </c>
      <c r="U322" s="79" t="s">
        <v>41</v>
      </c>
      <c r="V322" s="79">
        <v>2003</v>
      </c>
      <c r="W322" s="79">
        <v>17</v>
      </c>
      <c r="X322" s="79">
        <v>56</v>
      </c>
      <c r="Y322" s="79"/>
    </row>
    <row r="323" spans="1:25" ht="11.25">
      <c r="A323" s="150">
        <v>36</v>
      </c>
      <c r="B323" s="135">
        <v>145</v>
      </c>
      <c r="C323" s="135" t="s">
        <v>474</v>
      </c>
      <c r="D323" s="151">
        <v>116</v>
      </c>
      <c r="E323" s="135" t="s">
        <v>475</v>
      </c>
      <c r="F323" s="135">
        <v>1968</v>
      </c>
      <c r="G323" s="154">
        <v>0.0794212962962963</v>
      </c>
      <c r="H323" s="150">
        <v>20</v>
      </c>
      <c r="I323" s="135" t="s">
        <v>476</v>
      </c>
      <c r="J323" s="135">
        <v>1958</v>
      </c>
      <c r="K323" s="154">
        <v>0.07381944444444438</v>
      </c>
      <c r="L323" s="150">
        <v>19</v>
      </c>
      <c r="M323" s="117">
        <f>K323+G323</f>
        <v>0.15324074074074068</v>
      </c>
      <c r="N323" s="150">
        <v>18</v>
      </c>
      <c r="O323" s="135" t="s">
        <v>477</v>
      </c>
      <c r="P323" s="135">
        <v>1967</v>
      </c>
      <c r="Q323" s="155">
        <v>0.08173611111111123</v>
      </c>
      <c r="R323" s="150">
        <v>26</v>
      </c>
      <c r="S323" s="150">
        <v>22</v>
      </c>
      <c r="T323" s="154">
        <v>0.2349768518518519</v>
      </c>
      <c r="U323" s="79" t="s">
        <v>41</v>
      </c>
      <c r="V323" s="79">
        <v>2003</v>
      </c>
      <c r="W323" s="79">
        <v>17</v>
      </c>
      <c r="X323" s="79">
        <v>56</v>
      </c>
      <c r="Y323" s="79"/>
    </row>
    <row r="324" spans="1:25" ht="11.25">
      <c r="A324" s="58">
        <v>37</v>
      </c>
      <c r="B324" s="58">
        <v>187</v>
      </c>
      <c r="C324" s="153" t="s">
        <v>556</v>
      </c>
      <c r="D324" s="151">
        <f>2008-F324</f>
        <v>44</v>
      </c>
      <c r="E324" s="58" t="s">
        <v>463</v>
      </c>
      <c r="F324" s="79">
        <v>1964</v>
      </c>
      <c r="G324" s="160">
        <v>0.06790509259259259</v>
      </c>
      <c r="H324" s="58">
        <v>8</v>
      </c>
      <c r="I324" s="79"/>
      <c r="J324" s="79"/>
      <c r="K324" s="160">
        <v>0.07384259259259258</v>
      </c>
      <c r="L324" s="58">
        <v>8</v>
      </c>
      <c r="M324" s="160">
        <v>0.14174768518518518</v>
      </c>
      <c r="N324" s="58">
        <v>7</v>
      </c>
      <c r="O324" s="79"/>
      <c r="P324" s="58"/>
      <c r="Q324" s="159">
        <v>0.0935138888888889</v>
      </c>
      <c r="R324" s="58">
        <v>11</v>
      </c>
      <c r="S324" s="150">
        <v>10</v>
      </c>
      <c r="T324" s="159">
        <v>0.23526157407407408</v>
      </c>
      <c r="U324" s="79" t="s">
        <v>81</v>
      </c>
      <c r="V324" s="79">
        <v>2008</v>
      </c>
      <c r="W324" s="79">
        <v>22</v>
      </c>
      <c r="X324" s="79">
        <v>56</v>
      </c>
      <c r="Y324" s="79"/>
    </row>
    <row r="325" spans="1:25" ht="11.25">
      <c r="A325" s="150">
        <v>38</v>
      </c>
      <c r="B325" s="58">
        <v>125</v>
      </c>
      <c r="C325" s="79" t="s">
        <v>560</v>
      </c>
      <c r="D325" s="151">
        <v>73</v>
      </c>
      <c r="E325" s="58" t="s">
        <v>561</v>
      </c>
      <c r="F325" s="58">
        <v>1993</v>
      </c>
      <c r="G325" s="159">
        <v>0.07947916666666671</v>
      </c>
      <c r="H325" s="150">
        <v>13</v>
      </c>
      <c r="I325" s="58" t="s">
        <v>465</v>
      </c>
      <c r="J325" s="58">
        <v>1971</v>
      </c>
      <c r="K325" s="159">
        <v>0.06440972222222213</v>
      </c>
      <c r="L325" s="150">
        <v>5</v>
      </c>
      <c r="M325" s="159">
        <v>0.14388888888888884</v>
      </c>
      <c r="N325" s="150">
        <v>9</v>
      </c>
      <c r="O325" s="58" t="s">
        <v>541</v>
      </c>
      <c r="P325" s="58">
        <v>1990</v>
      </c>
      <c r="Q325" s="159">
        <v>0.09343750000000006</v>
      </c>
      <c r="R325" s="150">
        <v>14</v>
      </c>
      <c r="S325" s="150">
        <v>12</v>
      </c>
      <c r="T325" s="159">
        <v>0.2373263888888889</v>
      </c>
      <c r="U325" s="58" t="s">
        <v>364</v>
      </c>
      <c r="V325" s="79">
        <v>2009</v>
      </c>
      <c r="W325" s="79">
        <v>23</v>
      </c>
      <c r="X325" s="79">
        <v>56</v>
      </c>
      <c r="Y325" s="79"/>
    </row>
    <row r="326" spans="1:25" ht="11.25">
      <c r="A326" s="58">
        <v>39</v>
      </c>
      <c r="B326" s="58">
        <v>174</v>
      </c>
      <c r="C326" s="153" t="s">
        <v>574</v>
      </c>
      <c r="D326" s="151">
        <v>40</v>
      </c>
      <c r="E326" s="58" t="s">
        <v>501</v>
      </c>
      <c r="F326" s="58">
        <v>1969</v>
      </c>
      <c r="G326" s="159">
        <v>0.06640046296296293</v>
      </c>
      <c r="H326" s="150">
        <v>9</v>
      </c>
      <c r="I326" s="79" t="s">
        <v>573</v>
      </c>
      <c r="J326" s="79"/>
      <c r="K326" s="159">
        <v>0.08079861111111114</v>
      </c>
      <c r="L326" s="150">
        <v>12</v>
      </c>
      <c r="M326" s="159">
        <v>0.14719907407407407</v>
      </c>
      <c r="N326" s="150">
        <v>11</v>
      </c>
      <c r="O326" s="79"/>
      <c r="P326" s="79"/>
      <c r="Q326" s="159">
        <v>0.09108796296296295</v>
      </c>
      <c r="R326" s="150">
        <v>11</v>
      </c>
      <c r="S326" s="150">
        <v>11</v>
      </c>
      <c r="T326" s="159">
        <v>0.23828703703703702</v>
      </c>
      <c r="U326" s="58" t="s">
        <v>159</v>
      </c>
      <c r="V326" s="79">
        <v>2009</v>
      </c>
      <c r="W326" s="79">
        <v>23</v>
      </c>
      <c r="X326" s="79">
        <v>56</v>
      </c>
      <c r="Y326" s="79"/>
    </row>
    <row r="327" spans="1:25" ht="11.25">
      <c r="A327" s="150">
        <v>40</v>
      </c>
      <c r="B327" s="58">
        <v>364</v>
      </c>
      <c r="C327" s="58" t="s">
        <v>508</v>
      </c>
      <c r="D327" s="58"/>
      <c r="E327" s="58" t="s">
        <v>546</v>
      </c>
      <c r="F327" s="58">
        <v>164</v>
      </c>
      <c r="G327" s="158">
        <v>0.06686342592592592</v>
      </c>
      <c r="H327" s="58">
        <v>10</v>
      </c>
      <c r="I327" s="58" t="s">
        <v>547</v>
      </c>
      <c r="J327" s="79"/>
      <c r="K327" s="158">
        <v>0.09533564814814816</v>
      </c>
      <c r="L327" s="58">
        <v>18</v>
      </c>
      <c r="M327" s="158">
        <v>0.16219907407407408</v>
      </c>
      <c r="N327" s="58">
        <v>16</v>
      </c>
      <c r="O327" s="58" t="s">
        <v>548</v>
      </c>
      <c r="P327" s="58">
        <v>364</v>
      </c>
      <c r="Q327" s="158">
        <v>0.07901851851851853</v>
      </c>
      <c r="R327" s="58">
        <v>10</v>
      </c>
      <c r="S327" s="58">
        <v>14</v>
      </c>
      <c r="T327" s="158">
        <v>0.2412175925925926</v>
      </c>
      <c r="U327" s="79" t="s">
        <v>40</v>
      </c>
      <c r="V327" s="79">
        <v>2008</v>
      </c>
      <c r="W327" s="79">
        <v>22</v>
      </c>
      <c r="X327" s="79">
        <v>56</v>
      </c>
      <c r="Y327" s="79"/>
    </row>
    <row r="328" spans="1:25" ht="11.25">
      <c r="A328" s="58">
        <v>41</v>
      </c>
      <c r="B328" s="58">
        <v>101</v>
      </c>
      <c r="C328" s="58" t="s">
        <v>557</v>
      </c>
      <c r="D328" s="151">
        <v>113</v>
      </c>
      <c r="E328" s="58" t="s">
        <v>454</v>
      </c>
      <c r="F328" s="58">
        <v>1968</v>
      </c>
      <c r="G328" s="159">
        <v>0.08743055555555551</v>
      </c>
      <c r="H328" s="150">
        <v>2</v>
      </c>
      <c r="I328" s="58" t="s">
        <v>558</v>
      </c>
      <c r="J328" s="58">
        <v>1981</v>
      </c>
      <c r="K328" s="159">
        <v>0.07398148148148148</v>
      </c>
      <c r="L328" s="150">
        <v>2</v>
      </c>
      <c r="M328" s="159">
        <v>0.161412037037037</v>
      </c>
      <c r="N328" s="150">
        <v>2</v>
      </c>
      <c r="O328" s="58" t="s">
        <v>456</v>
      </c>
      <c r="P328" s="58">
        <v>1965</v>
      </c>
      <c r="Q328" s="159">
        <v>0.08157407407407413</v>
      </c>
      <c r="R328" s="150">
        <v>1</v>
      </c>
      <c r="S328" s="150">
        <v>2</v>
      </c>
      <c r="T328" s="159">
        <v>0.24298611111111112</v>
      </c>
      <c r="U328" s="58" t="s">
        <v>154</v>
      </c>
      <c r="V328" s="79">
        <v>2009</v>
      </c>
      <c r="W328" s="79">
        <v>23</v>
      </c>
      <c r="X328" s="79">
        <v>56</v>
      </c>
      <c r="Y328" s="79"/>
    </row>
    <row r="329" spans="1:40" ht="11.25">
      <c r="A329" s="150">
        <v>42</v>
      </c>
      <c r="B329" s="58">
        <v>110</v>
      </c>
      <c r="C329" s="58" t="s">
        <v>453</v>
      </c>
      <c r="D329" s="151">
        <v>132</v>
      </c>
      <c r="E329" s="58" t="s">
        <v>456</v>
      </c>
      <c r="F329" s="58">
        <v>1965</v>
      </c>
      <c r="G329" s="152">
        <v>0.0786458333333333</v>
      </c>
      <c r="H329" s="150">
        <v>5</v>
      </c>
      <c r="I329" s="58" t="s">
        <v>576</v>
      </c>
      <c r="J329" s="58">
        <v>1965</v>
      </c>
      <c r="K329" s="152">
        <v>0.07642361111111107</v>
      </c>
      <c r="L329" s="150">
        <v>3</v>
      </c>
      <c r="M329" s="152">
        <v>0.15506944444444437</v>
      </c>
      <c r="N329" s="150">
        <v>3</v>
      </c>
      <c r="O329" s="58" t="s">
        <v>454</v>
      </c>
      <c r="P329" s="58">
        <v>1968</v>
      </c>
      <c r="Q329" s="152">
        <v>0.08903935185185197</v>
      </c>
      <c r="R329" s="150">
        <v>5</v>
      </c>
      <c r="S329" s="150">
        <v>3</v>
      </c>
      <c r="T329" s="152">
        <v>0.24410879629629634</v>
      </c>
      <c r="U329" s="62" t="s">
        <v>559</v>
      </c>
      <c r="V329" s="79">
        <v>2010</v>
      </c>
      <c r="W329" s="79">
        <v>24</v>
      </c>
      <c r="X329" s="79">
        <v>56</v>
      </c>
      <c r="Y329" s="152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</row>
    <row r="330" spans="1:25" ht="11.25">
      <c r="A330" s="58">
        <v>43</v>
      </c>
      <c r="B330" s="79">
        <v>187</v>
      </c>
      <c r="C330" s="79" t="s">
        <v>510</v>
      </c>
      <c r="D330" s="151">
        <v>124</v>
      </c>
      <c r="E330" s="79" t="s">
        <v>511</v>
      </c>
      <c r="F330" s="79">
        <v>1967</v>
      </c>
      <c r="G330" s="154">
        <v>0.07020833333333337</v>
      </c>
      <c r="H330" s="150">
        <v>7</v>
      </c>
      <c r="I330" s="79" t="s">
        <v>512</v>
      </c>
      <c r="J330" s="79">
        <v>1966</v>
      </c>
      <c r="K330" s="154">
        <v>0.0819907407407407</v>
      </c>
      <c r="L330" s="150">
        <v>10</v>
      </c>
      <c r="M330" s="79"/>
      <c r="N330" s="150">
        <v>9</v>
      </c>
      <c r="O330" s="79" t="s">
        <v>513</v>
      </c>
      <c r="P330" s="79">
        <v>1958</v>
      </c>
      <c r="Q330" s="155">
        <v>0.09216435185185179</v>
      </c>
      <c r="R330" s="150">
        <v>10</v>
      </c>
      <c r="S330" s="150">
        <v>9</v>
      </c>
      <c r="T330" s="154">
        <v>0.24436342592592586</v>
      </c>
      <c r="U330" s="58" t="s">
        <v>41</v>
      </c>
      <c r="V330" s="79">
        <v>2005</v>
      </c>
      <c r="W330" s="79">
        <v>19</v>
      </c>
      <c r="X330" s="79">
        <v>56</v>
      </c>
      <c r="Y330" s="79"/>
    </row>
    <row r="331" spans="1:25" ht="11.25">
      <c r="A331" s="150">
        <v>44</v>
      </c>
      <c r="B331" s="135">
        <v>187</v>
      </c>
      <c r="C331" s="135" t="s">
        <v>496</v>
      </c>
      <c r="D331" s="151">
        <v>131</v>
      </c>
      <c r="E331" s="135" t="s">
        <v>488</v>
      </c>
      <c r="F331" s="135">
        <v>1959</v>
      </c>
      <c r="G331" s="154">
        <v>0.08876157407407409</v>
      </c>
      <c r="H331" s="150">
        <v>17</v>
      </c>
      <c r="I331" s="135" t="s">
        <v>469</v>
      </c>
      <c r="J331" s="135">
        <v>1955</v>
      </c>
      <c r="K331" s="154">
        <v>0.06959490740740742</v>
      </c>
      <c r="L331" s="150">
        <v>8</v>
      </c>
      <c r="M331" s="117">
        <f>K331+G331</f>
        <v>0.15835648148148151</v>
      </c>
      <c r="N331" s="150">
        <v>14</v>
      </c>
      <c r="O331" s="135" t="s">
        <v>477</v>
      </c>
      <c r="P331" s="135">
        <v>1967</v>
      </c>
      <c r="Q331" s="155">
        <v>0.08689814814814811</v>
      </c>
      <c r="R331" s="150">
        <v>17</v>
      </c>
      <c r="S331" s="150">
        <v>15</v>
      </c>
      <c r="T331" s="154">
        <v>0.24525462962962963</v>
      </c>
      <c r="U331" s="58" t="s">
        <v>41</v>
      </c>
      <c r="V331" s="79">
        <v>2004</v>
      </c>
      <c r="W331" s="79">
        <v>18</v>
      </c>
      <c r="X331" s="79">
        <v>56</v>
      </c>
      <c r="Y331" s="79"/>
    </row>
    <row r="332" spans="1:25" ht="11.25">
      <c r="A332" s="58">
        <v>45</v>
      </c>
      <c r="B332" s="79">
        <v>193</v>
      </c>
      <c r="C332" s="135" t="s">
        <v>497</v>
      </c>
      <c r="D332" s="151">
        <v>131</v>
      </c>
      <c r="E332" s="135" t="s">
        <v>484</v>
      </c>
      <c r="F332" s="135">
        <v>1948</v>
      </c>
      <c r="G332" s="154">
        <v>0.07412037037037034</v>
      </c>
      <c r="H332" s="150">
        <v>12</v>
      </c>
      <c r="I332" s="135" t="s">
        <v>498</v>
      </c>
      <c r="J332" s="135">
        <v>1976</v>
      </c>
      <c r="K332" s="154">
        <v>0.09299768518518525</v>
      </c>
      <c r="L332" s="150">
        <v>18</v>
      </c>
      <c r="M332" s="117">
        <f>K332+G332</f>
        <v>0.1671180555555556</v>
      </c>
      <c r="N332" s="150">
        <v>17</v>
      </c>
      <c r="O332" s="135" t="s">
        <v>485</v>
      </c>
      <c r="P332" s="135">
        <v>1957</v>
      </c>
      <c r="Q332" s="155">
        <v>0.07898148148148143</v>
      </c>
      <c r="R332" s="150">
        <v>12</v>
      </c>
      <c r="S332" s="150">
        <v>16</v>
      </c>
      <c r="T332" s="154">
        <v>0.24609953703703702</v>
      </c>
      <c r="U332" s="58" t="s">
        <v>41</v>
      </c>
      <c r="V332" s="79">
        <v>2004</v>
      </c>
      <c r="W332" s="79">
        <v>18</v>
      </c>
      <c r="X332" s="79">
        <v>56</v>
      </c>
      <c r="Y332" s="79"/>
    </row>
    <row r="333" spans="1:25" ht="11.25">
      <c r="A333" s="150">
        <v>46</v>
      </c>
      <c r="B333" s="79">
        <v>8</v>
      </c>
      <c r="C333" s="79" t="s">
        <v>453</v>
      </c>
      <c r="D333" s="151">
        <v>120</v>
      </c>
      <c r="E333" s="79" t="s">
        <v>455</v>
      </c>
      <c r="F333" s="79">
        <v>1965</v>
      </c>
      <c r="G333" s="159">
        <v>0.07862268518518517</v>
      </c>
      <c r="H333" s="150">
        <v>2</v>
      </c>
      <c r="I333" s="79" t="s">
        <v>456</v>
      </c>
      <c r="J333" s="79">
        <v>1965</v>
      </c>
      <c r="K333" s="159">
        <v>0.080162037037037</v>
      </c>
      <c r="L333" s="150">
        <v>1</v>
      </c>
      <c r="M333" s="159">
        <f>K333+G333</f>
        <v>0.15878472222222217</v>
      </c>
      <c r="N333" s="150">
        <v>1</v>
      </c>
      <c r="O333" s="79" t="s">
        <v>454</v>
      </c>
      <c r="P333" s="79">
        <v>1968</v>
      </c>
      <c r="Q333" s="159">
        <v>0.0874652777777778</v>
      </c>
      <c r="R333" s="150">
        <v>2</v>
      </c>
      <c r="S333" s="150">
        <v>1</v>
      </c>
      <c r="T333" s="159">
        <v>0.24625</v>
      </c>
      <c r="U333" s="79" t="s">
        <v>452</v>
      </c>
      <c r="V333" s="79">
        <v>2006</v>
      </c>
      <c r="W333" s="79">
        <v>20</v>
      </c>
      <c r="X333" s="79">
        <v>56</v>
      </c>
      <c r="Y333" s="79"/>
    </row>
    <row r="334" spans="1:25" ht="11.25">
      <c r="A334" s="58">
        <v>47</v>
      </c>
      <c r="B334" s="79">
        <v>41</v>
      </c>
      <c r="C334" s="79" t="s">
        <v>506</v>
      </c>
      <c r="D334" s="151">
        <v>74</v>
      </c>
      <c r="E334" s="79" t="s">
        <v>479</v>
      </c>
      <c r="F334" s="79">
        <v>1984</v>
      </c>
      <c r="G334" s="159">
        <v>0.0865625</v>
      </c>
      <c r="H334" s="150">
        <v>14</v>
      </c>
      <c r="I334" s="79" t="s">
        <v>528</v>
      </c>
      <c r="J334" s="79">
        <v>1984</v>
      </c>
      <c r="K334" s="159">
        <v>0.07952546296296292</v>
      </c>
      <c r="L334" s="150">
        <v>12</v>
      </c>
      <c r="M334" s="159">
        <f>K334+G334</f>
        <v>0.1660879629629629</v>
      </c>
      <c r="N334" s="150">
        <v>13</v>
      </c>
      <c r="O334" s="79" t="s">
        <v>529</v>
      </c>
      <c r="P334" s="79">
        <v>1976</v>
      </c>
      <c r="Q334" s="159">
        <v>0.08037037037037043</v>
      </c>
      <c r="R334" s="150">
        <v>11</v>
      </c>
      <c r="S334" s="150">
        <v>14</v>
      </c>
      <c r="T334" s="159">
        <v>0.24645833333333333</v>
      </c>
      <c r="U334" s="79" t="s">
        <v>40</v>
      </c>
      <c r="V334" s="79">
        <v>2006</v>
      </c>
      <c r="W334" s="79">
        <v>20</v>
      </c>
      <c r="X334" s="79">
        <v>56</v>
      </c>
      <c r="Y334" s="79"/>
    </row>
    <row r="335" spans="1:40" s="69" customFormat="1" ht="11.25">
      <c r="A335" s="150">
        <v>48</v>
      </c>
      <c r="B335" s="58">
        <v>106</v>
      </c>
      <c r="C335" s="58" t="s">
        <v>453</v>
      </c>
      <c r="D335" s="151">
        <v>123</v>
      </c>
      <c r="E335" s="58" t="s">
        <v>456</v>
      </c>
      <c r="F335" s="58">
        <v>1965</v>
      </c>
      <c r="G335" s="159">
        <v>0.08210648148148153</v>
      </c>
      <c r="H335" s="150">
        <v>2</v>
      </c>
      <c r="I335" s="58" t="s">
        <v>454</v>
      </c>
      <c r="J335" s="58">
        <v>1968</v>
      </c>
      <c r="K335" s="159">
        <v>0.0863078703703703</v>
      </c>
      <c r="L335" s="150">
        <v>2</v>
      </c>
      <c r="M335" s="159">
        <v>0.16841435185185183</v>
      </c>
      <c r="N335" s="150">
        <v>2</v>
      </c>
      <c r="O335" s="58" t="s">
        <v>455</v>
      </c>
      <c r="P335" s="58">
        <v>1965</v>
      </c>
      <c r="Q335" s="159">
        <v>0.07975694444444448</v>
      </c>
      <c r="R335" s="150">
        <v>2</v>
      </c>
      <c r="S335" s="150">
        <v>1</v>
      </c>
      <c r="T335" s="159">
        <v>0.2481712962962963</v>
      </c>
      <c r="U335" s="79" t="s">
        <v>452</v>
      </c>
      <c r="V335" s="79">
        <v>2007</v>
      </c>
      <c r="W335" s="79">
        <v>21</v>
      </c>
      <c r="X335" s="79">
        <v>56</v>
      </c>
      <c r="Y335" s="79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</row>
    <row r="336" spans="1:40" s="69" customFormat="1" ht="11.25">
      <c r="A336" s="58">
        <v>49</v>
      </c>
      <c r="B336" s="135">
        <v>139</v>
      </c>
      <c r="C336" s="135" t="s">
        <v>478</v>
      </c>
      <c r="D336" s="151">
        <v>55</v>
      </c>
      <c r="E336" s="135" t="s">
        <v>479</v>
      </c>
      <c r="F336" s="135">
        <v>1984</v>
      </c>
      <c r="G336" s="154">
        <v>0.0936689814814815</v>
      </c>
      <c r="H336" s="150">
        <v>29</v>
      </c>
      <c r="I336" s="135" t="s">
        <v>480</v>
      </c>
      <c r="J336" s="135">
        <v>1987</v>
      </c>
      <c r="K336" s="154">
        <v>0.08189814814814811</v>
      </c>
      <c r="L336" s="150">
        <v>31</v>
      </c>
      <c r="M336" s="117">
        <f>K336+G336</f>
        <v>0.17556712962962961</v>
      </c>
      <c r="N336" s="150">
        <v>31</v>
      </c>
      <c r="O336" s="135" t="s">
        <v>481</v>
      </c>
      <c r="P336" s="135">
        <v>1983</v>
      </c>
      <c r="Q336" s="155">
        <v>0.07765046296296296</v>
      </c>
      <c r="R336" s="150">
        <v>21</v>
      </c>
      <c r="S336" s="150">
        <v>29</v>
      </c>
      <c r="T336" s="154">
        <v>0.2532175925925926</v>
      </c>
      <c r="U336" s="79" t="s">
        <v>41</v>
      </c>
      <c r="V336" s="79">
        <v>2003</v>
      </c>
      <c r="W336" s="79">
        <v>17</v>
      </c>
      <c r="X336" s="79">
        <v>56</v>
      </c>
      <c r="Y336" s="79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</row>
    <row r="337" spans="1:40" s="69" customFormat="1" ht="11.25">
      <c r="A337" s="150">
        <v>50</v>
      </c>
      <c r="B337" s="79">
        <v>104</v>
      </c>
      <c r="C337" s="79" t="s">
        <v>453</v>
      </c>
      <c r="D337" s="151">
        <v>117</v>
      </c>
      <c r="E337" s="79" t="s">
        <v>456</v>
      </c>
      <c r="F337" s="79">
        <v>1965</v>
      </c>
      <c r="G337" s="154">
        <v>0.08725694444444443</v>
      </c>
      <c r="H337" s="150">
        <v>4</v>
      </c>
      <c r="I337" s="79" t="s">
        <v>455</v>
      </c>
      <c r="J337" s="79">
        <v>1965</v>
      </c>
      <c r="K337" s="154">
        <v>0.07570601851851855</v>
      </c>
      <c r="L337" s="150">
        <v>2</v>
      </c>
      <c r="M337" s="79"/>
      <c r="N337" s="150">
        <v>2</v>
      </c>
      <c r="O337" s="79" t="s">
        <v>454</v>
      </c>
      <c r="P337" s="79">
        <v>1968</v>
      </c>
      <c r="Q337" s="155">
        <v>0.09130787037037036</v>
      </c>
      <c r="R337" s="150">
        <v>3</v>
      </c>
      <c r="S337" s="150">
        <v>2</v>
      </c>
      <c r="T337" s="154">
        <v>0.25427083333333333</v>
      </c>
      <c r="U337" s="58" t="s">
        <v>309</v>
      </c>
      <c r="V337" s="79">
        <v>2005</v>
      </c>
      <c r="W337" s="79">
        <v>19</v>
      </c>
      <c r="X337" s="79">
        <v>56</v>
      </c>
      <c r="Y337" s="79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</row>
    <row r="338" spans="1:40" s="69" customFormat="1" ht="11.25">
      <c r="A338" s="58">
        <v>51</v>
      </c>
      <c r="B338" s="79">
        <v>148</v>
      </c>
      <c r="C338" s="79" t="s">
        <v>501</v>
      </c>
      <c r="D338" s="151">
        <v>36</v>
      </c>
      <c r="E338" s="79" t="s">
        <v>514</v>
      </c>
      <c r="F338" s="79"/>
      <c r="G338" s="154">
        <v>0.07375</v>
      </c>
      <c r="H338" s="150">
        <v>10</v>
      </c>
      <c r="I338" s="79"/>
      <c r="J338" s="79"/>
      <c r="K338" s="154">
        <v>0.08582175925925928</v>
      </c>
      <c r="L338" s="150">
        <v>9</v>
      </c>
      <c r="M338" s="79"/>
      <c r="N338" s="150">
        <v>9</v>
      </c>
      <c r="O338" s="79"/>
      <c r="P338" s="79">
        <v>1969</v>
      </c>
      <c r="Q338" s="155">
        <v>0.09659722222222222</v>
      </c>
      <c r="R338" s="150">
        <v>9</v>
      </c>
      <c r="S338" s="150">
        <v>8</v>
      </c>
      <c r="T338" s="154">
        <v>0.2561689814814815</v>
      </c>
      <c r="U338" s="58" t="s">
        <v>451</v>
      </c>
      <c r="V338" s="79">
        <v>2005</v>
      </c>
      <c r="W338" s="79">
        <v>19</v>
      </c>
      <c r="X338" s="79">
        <v>56</v>
      </c>
      <c r="Y338" s="79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</row>
    <row r="339" spans="1:40" s="69" customFormat="1" ht="11.25">
      <c r="A339" s="150">
        <v>52</v>
      </c>
      <c r="B339" s="135">
        <v>100</v>
      </c>
      <c r="C339" s="135" t="s">
        <v>453</v>
      </c>
      <c r="D339" s="151">
        <v>111</v>
      </c>
      <c r="E339" s="135" t="s">
        <v>454</v>
      </c>
      <c r="F339" s="135">
        <v>1968</v>
      </c>
      <c r="G339" s="154">
        <v>0.1013425925925926</v>
      </c>
      <c r="H339" s="150">
        <v>4</v>
      </c>
      <c r="I339" s="135" t="s">
        <v>455</v>
      </c>
      <c r="J339" s="135">
        <v>1965</v>
      </c>
      <c r="K339" s="154">
        <v>0.0771875</v>
      </c>
      <c r="L339" s="150">
        <v>2</v>
      </c>
      <c r="M339" s="117">
        <f>K339+G339</f>
        <v>0.17853009259259262</v>
      </c>
      <c r="N339" s="150">
        <v>2</v>
      </c>
      <c r="O339" s="135" t="s">
        <v>456</v>
      </c>
      <c r="P339" s="135">
        <v>1965</v>
      </c>
      <c r="Q339" s="155">
        <v>0.08269675925925923</v>
      </c>
      <c r="R339" s="150">
        <v>1</v>
      </c>
      <c r="S339" s="150">
        <v>1</v>
      </c>
      <c r="T339" s="154">
        <v>0.2612268518518518</v>
      </c>
      <c r="U339" s="79" t="s">
        <v>452</v>
      </c>
      <c r="V339" s="79">
        <v>2003</v>
      </c>
      <c r="W339" s="79">
        <v>17</v>
      </c>
      <c r="X339" s="79">
        <v>56</v>
      </c>
      <c r="Y339" s="79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</row>
    <row r="340" spans="1:40" s="69" customFormat="1" ht="11.25">
      <c r="A340" s="58">
        <v>53</v>
      </c>
      <c r="B340" s="58">
        <v>307</v>
      </c>
      <c r="C340" s="58" t="s">
        <v>453</v>
      </c>
      <c r="D340" s="58"/>
      <c r="E340" s="58" t="s">
        <v>454</v>
      </c>
      <c r="F340" s="58">
        <v>107</v>
      </c>
      <c r="G340" s="158">
        <v>0.09373842592592592</v>
      </c>
      <c r="H340" s="58">
        <v>3</v>
      </c>
      <c r="I340" s="58" t="s">
        <v>456</v>
      </c>
      <c r="J340" s="79"/>
      <c r="K340" s="158">
        <v>0.07862268518518518</v>
      </c>
      <c r="L340" s="58">
        <v>2</v>
      </c>
      <c r="M340" s="158">
        <v>0.1723611111111111</v>
      </c>
      <c r="N340" s="58">
        <v>3</v>
      </c>
      <c r="O340" s="58" t="s">
        <v>539</v>
      </c>
      <c r="P340" s="58">
        <v>307</v>
      </c>
      <c r="Q340" s="158">
        <v>0.0894826388888889</v>
      </c>
      <c r="R340" s="58">
        <v>3</v>
      </c>
      <c r="S340" s="58">
        <v>3</v>
      </c>
      <c r="T340" s="158">
        <v>0.26184375</v>
      </c>
      <c r="U340" s="79" t="s">
        <v>452</v>
      </c>
      <c r="V340" s="79">
        <v>2008</v>
      </c>
      <c r="W340" s="79">
        <v>22</v>
      </c>
      <c r="X340" s="79">
        <v>56</v>
      </c>
      <c r="Y340" s="79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</row>
    <row r="341" spans="1:40" s="69" customFormat="1" ht="11.25">
      <c r="A341" s="150">
        <v>54</v>
      </c>
      <c r="B341" s="79">
        <v>120</v>
      </c>
      <c r="C341" s="135" t="s">
        <v>490</v>
      </c>
      <c r="D341" s="151">
        <v>114</v>
      </c>
      <c r="E341" s="135" t="s">
        <v>456</v>
      </c>
      <c r="F341" s="135">
        <v>1965</v>
      </c>
      <c r="G341" s="154">
        <v>0.09465277777777775</v>
      </c>
      <c r="H341" s="150">
        <v>3</v>
      </c>
      <c r="I341" s="135" t="s">
        <v>454</v>
      </c>
      <c r="J341" s="135">
        <v>1968</v>
      </c>
      <c r="K341" s="154">
        <v>0.08924768518518517</v>
      </c>
      <c r="L341" s="150">
        <v>5</v>
      </c>
      <c r="M341" s="117">
        <f>K341+G341</f>
        <v>0.18390046296296292</v>
      </c>
      <c r="N341" s="150">
        <v>4</v>
      </c>
      <c r="O341" s="135" t="s">
        <v>455</v>
      </c>
      <c r="P341" s="135">
        <v>1965</v>
      </c>
      <c r="Q341" s="155">
        <v>0.07807870370370373</v>
      </c>
      <c r="R341" s="150">
        <v>2</v>
      </c>
      <c r="S341" s="150">
        <v>3</v>
      </c>
      <c r="T341" s="154">
        <v>0.26197916666666665</v>
      </c>
      <c r="U341" s="58" t="s">
        <v>309</v>
      </c>
      <c r="V341" s="79">
        <v>2004</v>
      </c>
      <c r="W341" s="79">
        <v>18</v>
      </c>
      <c r="X341" s="79">
        <v>56</v>
      </c>
      <c r="Y341" s="79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</row>
    <row r="342" spans="1:40" s="69" customFormat="1" ht="11.25">
      <c r="A342" s="58">
        <v>55</v>
      </c>
      <c r="B342" s="79">
        <v>445</v>
      </c>
      <c r="C342" s="153" t="s">
        <v>506</v>
      </c>
      <c r="D342" s="151">
        <v>26</v>
      </c>
      <c r="E342" s="58" t="s">
        <v>588</v>
      </c>
      <c r="F342" s="58">
        <v>1984</v>
      </c>
      <c r="G342" s="152">
        <v>0.07519675925925928</v>
      </c>
      <c r="H342" s="150">
        <v>5</v>
      </c>
      <c r="I342" s="151" t="s">
        <v>350</v>
      </c>
      <c r="J342" s="135"/>
      <c r="K342" s="152">
        <v>0.09226851851851847</v>
      </c>
      <c r="L342" s="150">
        <v>5</v>
      </c>
      <c r="M342" s="152">
        <v>0.16746527777777775</v>
      </c>
      <c r="N342" s="150">
        <v>5</v>
      </c>
      <c r="O342" s="135"/>
      <c r="P342" s="135"/>
      <c r="Q342" s="152">
        <v>0.11079861111111111</v>
      </c>
      <c r="R342" s="150">
        <v>5</v>
      </c>
      <c r="S342" s="150">
        <v>5</v>
      </c>
      <c r="T342" s="152">
        <v>0.27826388888888887</v>
      </c>
      <c r="U342" s="62" t="s">
        <v>278</v>
      </c>
      <c r="V342" s="79">
        <v>2010</v>
      </c>
      <c r="W342" s="79">
        <v>24</v>
      </c>
      <c r="X342" s="79">
        <v>56</v>
      </c>
      <c r="Y342" s="152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</row>
    <row r="343" spans="1:40" s="69" customFormat="1" ht="11.25">
      <c r="A343" s="150">
        <v>56</v>
      </c>
      <c r="B343" s="135">
        <v>268</v>
      </c>
      <c r="C343" s="135" t="s">
        <v>488</v>
      </c>
      <c r="D343" s="151">
        <v>44</v>
      </c>
      <c r="E343" s="135"/>
      <c r="F343" s="135"/>
      <c r="G343" s="154">
        <v>0.09333333333333332</v>
      </c>
      <c r="H343" s="150">
        <v>21</v>
      </c>
      <c r="I343" s="135"/>
      <c r="J343" s="135"/>
      <c r="K343" s="154">
        <v>0.08993055555555557</v>
      </c>
      <c r="L343" s="150">
        <v>17</v>
      </c>
      <c r="M343" s="117">
        <f>K343+G343</f>
        <v>0.1832638888888889</v>
      </c>
      <c r="N343" s="150">
        <v>21</v>
      </c>
      <c r="O343" s="135"/>
      <c r="P343" s="135">
        <v>1959</v>
      </c>
      <c r="Q343" s="155">
        <v>0.10354166666666664</v>
      </c>
      <c r="R343" s="150">
        <v>13</v>
      </c>
      <c r="S343" s="150">
        <v>18</v>
      </c>
      <c r="T343" s="154">
        <v>0.28680555555555554</v>
      </c>
      <c r="U343" s="79" t="s">
        <v>81</v>
      </c>
      <c r="V343" s="79">
        <v>2003</v>
      </c>
      <c r="W343" s="79">
        <v>17</v>
      </c>
      <c r="X343" s="79">
        <v>56</v>
      </c>
      <c r="Y343" s="79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</row>
    <row r="344" spans="1:40" s="69" customFormat="1" ht="11.25">
      <c r="A344" s="58">
        <v>57</v>
      </c>
      <c r="B344" s="135">
        <v>187</v>
      </c>
      <c r="C344" s="135" t="s">
        <v>488</v>
      </c>
      <c r="D344" s="151">
        <v>45</v>
      </c>
      <c r="E344" s="135" t="s">
        <v>59</v>
      </c>
      <c r="F344" s="135"/>
      <c r="G344" s="154">
        <v>0.08876157407407409</v>
      </c>
      <c r="H344" s="150">
        <v>5</v>
      </c>
      <c r="I344" s="135"/>
      <c r="J344" s="135"/>
      <c r="K344" s="154">
        <v>0.09221064814814811</v>
      </c>
      <c r="L344" s="150">
        <v>3</v>
      </c>
      <c r="M344" s="117">
        <f>K344+G344</f>
        <v>0.1809722222222222</v>
      </c>
      <c r="N344" s="150">
        <v>3</v>
      </c>
      <c r="O344" s="135"/>
      <c r="P344" s="135">
        <v>1959</v>
      </c>
      <c r="Q344" s="155">
        <v>0.10767361111111118</v>
      </c>
      <c r="R344" s="150">
        <v>3</v>
      </c>
      <c r="S344" s="150">
        <v>3</v>
      </c>
      <c r="T344" s="154">
        <v>0.2886458333333334</v>
      </c>
      <c r="U344" s="58" t="s">
        <v>421</v>
      </c>
      <c r="V344" s="79">
        <v>2004</v>
      </c>
      <c r="W344" s="79">
        <v>18</v>
      </c>
      <c r="X344" s="79">
        <v>56</v>
      </c>
      <c r="Y344" s="79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</row>
    <row r="345" spans="1:40" s="69" customFormat="1" ht="11.25">
      <c r="A345" s="150">
        <v>58</v>
      </c>
      <c r="B345" s="79">
        <v>23</v>
      </c>
      <c r="C345" s="79" t="s">
        <v>488</v>
      </c>
      <c r="D345" s="151">
        <v>46</v>
      </c>
      <c r="E345" s="135" t="s">
        <v>59</v>
      </c>
      <c r="F345" s="79"/>
      <c r="G345" s="154">
        <v>0.08754629629629629</v>
      </c>
      <c r="H345" s="150">
        <v>6</v>
      </c>
      <c r="I345" s="79"/>
      <c r="J345" s="79"/>
      <c r="K345" s="154">
        <v>0.09767361111111106</v>
      </c>
      <c r="L345" s="150">
        <v>6</v>
      </c>
      <c r="M345" s="79"/>
      <c r="N345" s="150">
        <v>6</v>
      </c>
      <c r="O345" s="79"/>
      <c r="P345" s="79">
        <v>1959</v>
      </c>
      <c r="Q345" s="155">
        <v>0.11107638888888893</v>
      </c>
      <c r="R345" s="150">
        <v>6</v>
      </c>
      <c r="S345" s="150">
        <v>6</v>
      </c>
      <c r="T345" s="154">
        <v>0.2962962962962963</v>
      </c>
      <c r="U345" s="58" t="s">
        <v>421</v>
      </c>
      <c r="V345" s="79">
        <v>2005</v>
      </c>
      <c r="W345" s="79">
        <v>19</v>
      </c>
      <c r="X345" s="79">
        <v>56</v>
      </c>
      <c r="Y345" s="79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</row>
    <row r="346" spans="1:40" s="69" customFormat="1" ht="11.25">
      <c r="A346" s="58">
        <v>59</v>
      </c>
      <c r="B346" s="58">
        <v>387</v>
      </c>
      <c r="C346" s="58" t="s">
        <v>553</v>
      </c>
      <c r="D346" s="58"/>
      <c r="E346" s="58" t="s">
        <v>463</v>
      </c>
      <c r="F346" s="58">
        <v>187</v>
      </c>
      <c r="G346" s="158">
        <v>0.06790509259259259</v>
      </c>
      <c r="H346" s="58">
        <v>9</v>
      </c>
      <c r="I346" s="58" t="s">
        <v>554</v>
      </c>
      <c r="J346" s="79"/>
      <c r="K346" s="158">
        <v>0.1469328703703704</v>
      </c>
      <c r="L346" s="58">
        <v>19</v>
      </c>
      <c r="M346" s="158">
        <v>0.21483796296296298</v>
      </c>
      <c r="N346" s="58">
        <v>19</v>
      </c>
      <c r="O346" s="58" t="s">
        <v>555</v>
      </c>
      <c r="P346" s="58">
        <v>387</v>
      </c>
      <c r="Q346" s="158">
        <v>0.09820601851851851</v>
      </c>
      <c r="R346" s="58">
        <v>18</v>
      </c>
      <c r="S346" s="58">
        <v>19</v>
      </c>
      <c r="T346" s="158">
        <v>0.3130439814814815</v>
      </c>
      <c r="U346" s="79" t="s">
        <v>41</v>
      </c>
      <c r="V346" s="79">
        <v>2008</v>
      </c>
      <c r="W346" s="79">
        <v>22</v>
      </c>
      <c r="X346" s="79">
        <v>56</v>
      </c>
      <c r="Y346" s="79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</row>
    <row r="347" spans="1:25" ht="11.25">
      <c r="A347" s="150">
        <v>60</v>
      </c>
      <c r="B347" s="135">
        <v>19</v>
      </c>
      <c r="C347" s="135" t="s">
        <v>499</v>
      </c>
      <c r="D347" s="151">
        <v>59</v>
      </c>
      <c r="E347" s="135" t="s">
        <v>98</v>
      </c>
      <c r="F347" s="135"/>
      <c r="G347" s="154">
        <v>0.1184837962962963</v>
      </c>
      <c r="H347" s="150">
        <v>6</v>
      </c>
      <c r="I347" s="135"/>
      <c r="J347" s="135"/>
      <c r="K347" s="154">
        <v>0.12978009259259266</v>
      </c>
      <c r="L347" s="150">
        <v>5</v>
      </c>
      <c r="M347" s="117">
        <f>K347+G347</f>
        <v>0.24826388888888895</v>
      </c>
      <c r="N347" s="150">
        <v>6</v>
      </c>
      <c r="O347" s="135"/>
      <c r="P347" s="135">
        <v>1945</v>
      </c>
      <c r="Q347" s="155">
        <v>0.16631944444444444</v>
      </c>
      <c r="R347" s="150">
        <v>5</v>
      </c>
      <c r="S347" s="150">
        <v>5</v>
      </c>
      <c r="T347" s="154">
        <v>0.4145833333333333</v>
      </c>
      <c r="U347" s="58" t="s">
        <v>500</v>
      </c>
      <c r="V347" s="79">
        <v>2004</v>
      </c>
      <c r="W347" s="79">
        <v>18</v>
      </c>
      <c r="X347" s="79">
        <v>56</v>
      </c>
      <c r="Y347" s="79"/>
    </row>
    <row r="348" spans="1:25" ht="11.25">
      <c r="A348" s="58"/>
      <c r="B348" s="135">
        <v>139</v>
      </c>
      <c r="C348" s="135" t="s">
        <v>479</v>
      </c>
      <c r="D348" s="151">
        <v>19</v>
      </c>
      <c r="E348" s="135" t="s">
        <v>478</v>
      </c>
      <c r="F348" s="135"/>
      <c r="G348" s="154">
        <v>0.0936689814814815</v>
      </c>
      <c r="H348" s="150">
        <v>4</v>
      </c>
      <c r="I348" s="135"/>
      <c r="J348" s="135"/>
      <c r="K348" s="154"/>
      <c r="L348" s="150"/>
      <c r="M348" s="117">
        <f>K348+G348</f>
        <v>0.0936689814814815</v>
      </c>
      <c r="N348" s="150"/>
      <c r="O348" s="135"/>
      <c r="P348" s="135">
        <v>1984</v>
      </c>
      <c r="Q348" s="155" t="s">
        <v>486</v>
      </c>
      <c r="R348" s="150"/>
      <c r="S348" s="150"/>
      <c r="T348" s="154" t="s">
        <v>486</v>
      </c>
      <c r="U348" s="79" t="s">
        <v>489</v>
      </c>
      <c r="V348" s="79">
        <v>2003</v>
      </c>
      <c r="W348" s="79">
        <v>17</v>
      </c>
      <c r="X348" s="79">
        <v>56</v>
      </c>
      <c r="Y348" s="79"/>
    </row>
  </sheetData>
  <sheetProtection/>
  <conditionalFormatting sqref="M281:U281 A281:K281 A274:U280 M271:U273 A271:K273">
    <cfRule type="expression" priority="1" dxfId="0">
      <formula>HatFormel</formula>
    </cfRule>
  </conditionalFormatting>
  <printOptions/>
  <pageMargins left="0.39" right="0.36" top="0.67" bottom="0.55" header="0.48" footer="0.31"/>
  <pageSetup fitToHeight="8" fitToWidth="1" horizontalDpi="300" verticalDpi="300" orientation="landscape" paperSize="9" scale="68" r:id="rId1"/>
  <headerFooter alignWithMargins="0">
    <oddHeader>&amp;L1.  Veitscher Grenzstaffellauf&amp;CNATURFREUNDE VEITSCH&amp;RSektion Berglauf</oddHeader>
    <oddFooter>&amp;LBIS ZUM NÄCHSTENMAL&amp;C&amp;F&amp;RDEN HELFERN BESTEN DANK !!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6"/>
  <sheetViews>
    <sheetView zoomScalePageLayoutView="0" workbookViewId="0" topLeftCell="E265">
      <selection activeCell="K293" sqref="K293"/>
    </sheetView>
  </sheetViews>
  <sheetFormatPr defaultColWidth="10.28125" defaultRowHeight="12.75" outlineLevelRow="1"/>
  <cols>
    <col min="1" max="1" width="5.57421875" style="8" customWidth="1"/>
    <col min="2" max="2" width="4.8515625" style="13" customWidth="1"/>
    <col min="3" max="3" width="18.00390625" style="8" customWidth="1"/>
    <col min="4" max="4" width="5.00390625" style="8" customWidth="1"/>
    <col min="5" max="5" width="20.7109375" style="8" customWidth="1"/>
    <col min="6" max="6" width="5.8515625" style="8" bestFit="1" customWidth="1"/>
    <col min="7" max="7" width="9.7109375" style="14" bestFit="1" customWidth="1"/>
    <col min="8" max="8" width="6.28125" style="13" bestFit="1" customWidth="1"/>
    <col min="9" max="9" width="18.7109375" style="8" bestFit="1" customWidth="1"/>
    <col min="10" max="10" width="5.8515625" style="8" bestFit="1" customWidth="1"/>
    <col min="11" max="11" width="9.57421875" style="8" customWidth="1"/>
    <col min="12" max="12" width="8.28125" style="13" bestFit="1" customWidth="1"/>
    <col min="13" max="13" width="10.28125" style="14" bestFit="1" customWidth="1"/>
    <col min="14" max="14" width="4.8515625" style="13" customWidth="1"/>
    <col min="15" max="15" width="19.00390625" style="8" bestFit="1" customWidth="1"/>
    <col min="16" max="16" width="5.8515625" style="8" bestFit="1" customWidth="1"/>
    <col min="17" max="17" width="9.7109375" style="8" bestFit="1" customWidth="1"/>
    <col min="18" max="18" width="8.28125" style="8" bestFit="1" customWidth="1"/>
    <col min="19" max="19" width="4.57421875" style="8" customWidth="1"/>
    <col min="20" max="20" width="9.7109375" style="8" bestFit="1" customWidth="1"/>
    <col min="21" max="21" width="8.28125" style="7" bestFit="1" customWidth="1"/>
    <col min="22" max="22" width="5.421875" style="8" bestFit="1" customWidth="1"/>
    <col min="23" max="23" width="5.421875" style="8" customWidth="1"/>
    <col min="24" max="24" width="3.28125" style="8" bestFit="1" customWidth="1"/>
    <col min="25" max="25" width="5.421875" style="8" bestFit="1" customWidth="1"/>
    <col min="26" max="16384" width="10.28125" style="8" customWidth="1"/>
  </cols>
  <sheetData>
    <row r="2" spans="1:24" ht="11.25">
      <c r="A2" s="3">
        <v>6</v>
      </c>
      <c r="B2" s="4">
        <v>11</v>
      </c>
      <c r="C2" s="5" t="s">
        <v>1</v>
      </c>
      <c r="D2" s="3"/>
      <c r="E2" s="5" t="s">
        <v>2</v>
      </c>
      <c r="F2" s="3"/>
      <c r="G2" s="6">
        <v>0.0587962962962963</v>
      </c>
      <c r="H2" s="4">
        <v>12</v>
      </c>
      <c r="I2" s="5" t="s">
        <v>3</v>
      </c>
      <c r="J2" s="3"/>
      <c r="K2" s="6">
        <v>0.06488425925925927</v>
      </c>
      <c r="L2" s="4">
        <v>8</v>
      </c>
      <c r="M2" s="6">
        <f aca="true" t="shared" si="0" ref="M2:M8">K2+G2</f>
        <v>0.12368055555555557</v>
      </c>
      <c r="N2" s="4">
        <v>6</v>
      </c>
      <c r="O2" s="5" t="s">
        <v>4</v>
      </c>
      <c r="P2" s="3"/>
      <c r="Q2" s="6">
        <v>0.06114583333333334</v>
      </c>
      <c r="R2" s="4">
        <v>6</v>
      </c>
      <c r="S2" s="4">
        <v>6</v>
      </c>
      <c r="T2" s="6">
        <f aca="true" t="shared" si="1" ref="T2:T8">Q2+M2</f>
        <v>0.18482638888888892</v>
      </c>
      <c r="U2" s="7" t="s">
        <v>40</v>
      </c>
      <c r="V2" s="8">
        <v>1987</v>
      </c>
      <c r="W2" s="8">
        <v>1</v>
      </c>
      <c r="X2" s="8">
        <v>54</v>
      </c>
    </row>
    <row r="3" spans="1:24" ht="11.25">
      <c r="A3" s="3">
        <v>7</v>
      </c>
      <c r="B3" s="4">
        <v>4</v>
      </c>
      <c r="C3" s="5" t="s">
        <v>5</v>
      </c>
      <c r="D3" s="3"/>
      <c r="E3" s="5" t="s">
        <v>6</v>
      </c>
      <c r="F3" s="3"/>
      <c r="G3" s="6">
        <v>0.06145833333333334</v>
      </c>
      <c r="H3" s="4">
        <v>14</v>
      </c>
      <c r="I3" s="5" t="s">
        <v>7</v>
      </c>
      <c r="J3" s="3"/>
      <c r="K3" s="6">
        <v>0.060069444444444446</v>
      </c>
      <c r="L3" s="4">
        <v>2</v>
      </c>
      <c r="M3" s="6">
        <f t="shared" si="0"/>
        <v>0.12152777777777779</v>
      </c>
      <c r="N3" s="4">
        <v>5</v>
      </c>
      <c r="O3" s="5" t="s">
        <v>8</v>
      </c>
      <c r="P3" s="3"/>
      <c r="Q3" s="6">
        <v>0.06400462962962962</v>
      </c>
      <c r="R3" s="4">
        <v>11</v>
      </c>
      <c r="S3" s="4">
        <v>7</v>
      </c>
      <c r="T3" s="6">
        <f t="shared" si="1"/>
        <v>0.1855324074074074</v>
      </c>
      <c r="U3" s="7" t="s">
        <v>40</v>
      </c>
      <c r="V3" s="8">
        <v>1987</v>
      </c>
      <c r="W3" s="8">
        <v>1</v>
      </c>
      <c r="X3" s="8">
        <v>54</v>
      </c>
    </row>
    <row r="4" spans="1:24" ht="11.25">
      <c r="A4" s="3">
        <v>8</v>
      </c>
      <c r="B4" s="4">
        <v>10</v>
      </c>
      <c r="C4" s="5" t="s">
        <v>9</v>
      </c>
      <c r="D4" s="3"/>
      <c r="E4" s="5" t="s">
        <v>10</v>
      </c>
      <c r="F4" s="3"/>
      <c r="G4" s="6">
        <v>0.06556712962962963</v>
      </c>
      <c r="H4" s="4">
        <v>17</v>
      </c>
      <c r="I4" s="5" t="s">
        <v>11</v>
      </c>
      <c r="J4" s="3"/>
      <c r="K4" s="6">
        <v>0.06461805555555555</v>
      </c>
      <c r="L4" s="4">
        <v>7</v>
      </c>
      <c r="M4" s="6">
        <f t="shared" si="0"/>
        <v>0.13018518518518518</v>
      </c>
      <c r="N4" s="4">
        <v>12</v>
      </c>
      <c r="O4" s="5" t="s">
        <v>12</v>
      </c>
      <c r="P4" s="3"/>
      <c r="Q4" s="6">
        <v>0.05736111111111111</v>
      </c>
      <c r="R4" s="4">
        <v>3</v>
      </c>
      <c r="S4" s="4">
        <v>8</v>
      </c>
      <c r="T4" s="6">
        <f t="shared" si="1"/>
        <v>0.1875462962962963</v>
      </c>
      <c r="U4" s="7" t="s">
        <v>40</v>
      </c>
      <c r="V4" s="8">
        <v>1987</v>
      </c>
      <c r="W4" s="8">
        <v>1</v>
      </c>
      <c r="X4" s="8">
        <v>54</v>
      </c>
    </row>
    <row r="5" spans="1:24" ht="11.25">
      <c r="A5" s="3">
        <v>10</v>
      </c>
      <c r="B5" s="4">
        <v>22</v>
      </c>
      <c r="C5" s="5" t="s">
        <v>13</v>
      </c>
      <c r="D5" s="3"/>
      <c r="E5" s="5" t="s">
        <v>14</v>
      </c>
      <c r="F5" s="3"/>
      <c r="G5" s="6">
        <v>0.06226851851851852</v>
      </c>
      <c r="H5" s="4">
        <v>16</v>
      </c>
      <c r="I5" s="5" t="s">
        <v>15</v>
      </c>
      <c r="J5" s="3"/>
      <c r="K5" s="6">
        <v>0.06631944444444444</v>
      </c>
      <c r="L5" s="4">
        <v>9</v>
      </c>
      <c r="M5" s="6">
        <f t="shared" si="0"/>
        <v>0.12858796296296296</v>
      </c>
      <c r="N5" s="4">
        <v>10</v>
      </c>
      <c r="O5" s="5" t="s">
        <v>16</v>
      </c>
      <c r="P5" s="3"/>
      <c r="Q5" s="6">
        <v>0.06601851851851852</v>
      </c>
      <c r="R5" s="4">
        <v>14</v>
      </c>
      <c r="S5" s="4">
        <v>10</v>
      </c>
      <c r="T5" s="6">
        <f t="shared" si="1"/>
        <v>0.19460648148148146</v>
      </c>
      <c r="U5" s="7" t="s">
        <v>40</v>
      </c>
      <c r="V5" s="8">
        <v>1987</v>
      </c>
      <c r="W5" s="8">
        <v>1</v>
      </c>
      <c r="X5" s="8">
        <v>54</v>
      </c>
    </row>
    <row r="6" spans="1:24" ht="11.25">
      <c r="A6" s="3">
        <v>12</v>
      </c>
      <c r="B6" s="4">
        <v>3</v>
      </c>
      <c r="C6" s="5" t="s">
        <v>17</v>
      </c>
      <c r="D6" s="3"/>
      <c r="E6" s="5" t="s">
        <v>18</v>
      </c>
      <c r="F6" s="3"/>
      <c r="G6" s="6">
        <v>0.05868055555555555</v>
      </c>
      <c r="H6" s="4">
        <v>11</v>
      </c>
      <c r="I6" s="5" t="s">
        <v>19</v>
      </c>
      <c r="J6" s="3"/>
      <c r="K6" s="6">
        <v>0.06989583333333334</v>
      </c>
      <c r="L6" s="4">
        <v>13</v>
      </c>
      <c r="M6" s="6">
        <f t="shared" si="0"/>
        <v>0.1285763888888889</v>
      </c>
      <c r="N6" s="4">
        <v>9</v>
      </c>
      <c r="O6" s="5" t="s">
        <v>20</v>
      </c>
      <c r="P6" s="3"/>
      <c r="Q6" s="6">
        <v>0.06719907407407406</v>
      </c>
      <c r="R6" s="4">
        <v>15</v>
      </c>
      <c r="S6" s="4">
        <v>12</v>
      </c>
      <c r="T6" s="6">
        <f t="shared" si="1"/>
        <v>0.19577546296296294</v>
      </c>
      <c r="U6" s="7" t="s">
        <v>40</v>
      </c>
      <c r="V6" s="8">
        <v>1987</v>
      </c>
      <c r="W6" s="8">
        <v>1</v>
      </c>
      <c r="X6" s="8">
        <v>54</v>
      </c>
    </row>
    <row r="7" spans="1:24" ht="11.25">
      <c r="A7" s="3">
        <v>15</v>
      </c>
      <c r="B7" s="4">
        <v>18</v>
      </c>
      <c r="C7" s="5" t="s">
        <v>21</v>
      </c>
      <c r="D7" s="3"/>
      <c r="E7" s="5" t="s">
        <v>22</v>
      </c>
      <c r="F7" s="3"/>
      <c r="G7" s="6">
        <v>0.07054398148148149</v>
      </c>
      <c r="H7" s="4">
        <v>19</v>
      </c>
      <c r="I7" s="5" t="s">
        <v>23</v>
      </c>
      <c r="J7" s="3"/>
      <c r="K7" s="9">
        <v>0.06986111111111111</v>
      </c>
      <c r="L7" s="4">
        <v>12</v>
      </c>
      <c r="M7" s="6">
        <f t="shared" si="0"/>
        <v>0.1404050925925926</v>
      </c>
      <c r="N7" s="4">
        <v>17</v>
      </c>
      <c r="O7" s="5" t="s">
        <v>24</v>
      </c>
      <c r="P7" s="3"/>
      <c r="Q7" s="9">
        <v>0.06439814814814815</v>
      </c>
      <c r="R7" s="4">
        <v>12</v>
      </c>
      <c r="S7" s="4">
        <v>15</v>
      </c>
      <c r="T7" s="6">
        <f t="shared" si="1"/>
        <v>0.20480324074074074</v>
      </c>
      <c r="U7" s="7" t="s">
        <v>40</v>
      </c>
      <c r="V7" s="8">
        <v>1987</v>
      </c>
      <c r="W7" s="8">
        <v>1</v>
      </c>
      <c r="X7" s="8">
        <v>54</v>
      </c>
    </row>
    <row r="8" spans="1:24" ht="11.25">
      <c r="A8" s="3">
        <v>16</v>
      </c>
      <c r="B8" s="4">
        <v>19</v>
      </c>
      <c r="C8" s="10" t="s">
        <v>25</v>
      </c>
      <c r="D8" s="3"/>
      <c r="E8" s="5" t="s">
        <v>26</v>
      </c>
      <c r="F8" s="3"/>
      <c r="G8" s="6">
        <v>0.060648148148148145</v>
      </c>
      <c r="H8" s="4">
        <v>13</v>
      </c>
      <c r="I8" s="5" t="s">
        <v>27</v>
      </c>
      <c r="J8" s="3"/>
      <c r="K8" s="6">
        <v>0.06763888888888889</v>
      </c>
      <c r="L8" s="4">
        <v>10</v>
      </c>
      <c r="M8" s="6">
        <f t="shared" si="0"/>
        <v>0.12828703703703703</v>
      </c>
      <c r="N8" s="4">
        <v>8</v>
      </c>
      <c r="O8" s="5" t="s">
        <v>28</v>
      </c>
      <c r="P8" s="3"/>
      <c r="Q8" s="6">
        <v>0.07734953703703704</v>
      </c>
      <c r="R8" s="4">
        <v>17</v>
      </c>
      <c r="S8" s="4">
        <v>16</v>
      </c>
      <c r="T8" s="6">
        <f t="shared" si="1"/>
        <v>0.20563657407407407</v>
      </c>
      <c r="U8" s="7" t="s">
        <v>40</v>
      </c>
      <c r="V8" s="8">
        <v>1987</v>
      </c>
      <c r="W8" s="8">
        <v>1</v>
      </c>
      <c r="X8" s="8">
        <v>54</v>
      </c>
    </row>
    <row r="9" spans="1:24" ht="11.25">
      <c r="A9" s="3">
        <v>2</v>
      </c>
      <c r="B9" s="3">
        <v>5</v>
      </c>
      <c r="C9" s="5" t="s">
        <v>31</v>
      </c>
      <c r="D9" s="3"/>
      <c r="E9" s="5" t="s">
        <v>32</v>
      </c>
      <c r="F9" s="3"/>
      <c r="G9" s="11">
        <v>0.0594212962962963</v>
      </c>
      <c r="H9" s="4">
        <v>2</v>
      </c>
      <c r="I9" s="5" t="s">
        <v>33</v>
      </c>
      <c r="J9" s="3"/>
      <c r="K9" s="9">
        <v>0.07733796296296297</v>
      </c>
      <c r="L9" s="4">
        <v>3</v>
      </c>
      <c r="M9" s="6">
        <f>K9+G9</f>
        <v>0.13675925925925927</v>
      </c>
      <c r="N9" s="4">
        <v>2</v>
      </c>
      <c r="O9" s="5" t="s">
        <v>34</v>
      </c>
      <c r="P9" s="3"/>
      <c r="Q9" s="6">
        <v>0.07163194444444444</v>
      </c>
      <c r="R9" s="4">
        <v>2</v>
      </c>
      <c r="S9" s="3">
        <v>2</v>
      </c>
      <c r="T9" s="6">
        <f>Q9+M9</f>
        <v>0.20839120370370373</v>
      </c>
      <c r="U9" s="7" t="s">
        <v>41</v>
      </c>
      <c r="V9" s="8">
        <v>1987</v>
      </c>
      <c r="W9" s="8">
        <v>1</v>
      </c>
      <c r="X9" s="8">
        <v>54</v>
      </c>
    </row>
    <row r="10" spans="1:24" ht="11.25">
      <c r="A10" s="3">
        <v>5</v>
      </c>
      <c r="B10" s="3">
        <v>17</v>
      </c>
      <c r="C10" s="5" t="s">
        <v>35</v>
      </c>
      <c r="D10" s="3"/>
      <c r="E10" s="5" t="s">
        <v>36</v>
      </c>
      <c r="F10" s="3"/>
      <c r="G10" s="11">
        <v>0.06840277777777777</v>
      </c>
      <c r="H10" s="4">
        <v>5</v>
      </c>
      <c r="I10" s="5" t="s">
        <v>37</v>
      </c>
      <c r="J10" s="3"/>
      <c r="K10" s="9">
        <v>0.0794212962962963</v>
      </c>
      <c r="L10" s="4">
        <v>4</v>
      </c>
      <c r="M10" s="6">
        <f>K10+G10</f>
        <v>0.14782407407407405</v>
      </c>
      <c r="N10" s="4">
        <v>4</v>
      </c>
      <c r="O10" s="5" t="s">
        <v>38</v>
      </c>
      <c r="P10" s="3"/>
      <c r="Q10" s="6">
        <v>0.08201388888888889</v>
      </c>
      <c r="R10" s="4">
        <v>5</v>
      </c>
      <c r="S10" s="3">
        <v>5</v>
      </c>
      <c r="T10" s="6">
        <f>Q10+M10</f>
        <v>0.22983796296296294</v>
      </c>
      <c r="U10" s="7" t="s">
        <v>40</v>
      </c>
      <c r="V10" s="8">
        <v>1987</v>
      </c>
      <c r="W10" s="8">
        <v>1</v>
      </c>
      <c r="X10" s="8">
        <v>54</v>
      </c>
    </row>
    <row r="11" spans="1:24" ht="11.25">
      <c r="A11" s="3">
        <v>2</v>
      </c>
      <c r="B11" s="4">
        <v>48</v>
      </c>
      <c r="C11" s="5" t="s">
        <v>13</v>
      </c>
      <c r="D11" s="3"/>
      <c r="E11" s="5" t="s">
        <v>39</v>
      </c>
      <c r="F11" s="3"/>
      <c r="G11" s="9">
        <v>0.06128472222222222</v>
      </c>
      <c r="H11" s="4">
        <v>4</v>
      </c>
      <c r="I11" s="12"/>
      <c r="J11" s="3"/>
      <c r="K11" s="9">
        <v>0.0809837962962963</v>
      </c>
      <c r="L11" s="4">
        <v>1</v>
      </c>
      <c r="M11" s="6">
        <f>K11+G11</f>
        <v>0.14226851851851852</v>
      </c>
      <c r="N11" s="4">
        <v>1</v>
      </c>
      <c r="O11" s="12"/>
      <c r="P11" s="12"/>
      <c r="Q11" s="9">
        <v>0.09045138888888889</v>
      </c>
      <c r="R11" s="3">
        <v>3</v>
      </c>
      <c r="S11" s="3">
        <v>2</v>
      </c>
      <c r="T11" s="6">
        <f>Q11+M11</f>
        <v>0.2327199074074074</v>
      </c>
      <c r="U11" s="7" t="s">
        <v>42</v>
      </c>
      <c r="V11" s="8">
        <v>1987</v>
      </c>
      <c r="W11" s="8">
        <v>1</v>
      </c>
      <c r="X11" s="8">
        <v>54</v>
      </c>
    </row>
    <row r="12" ht="11.25">
      <c r="X12" s="8">
        <v>54</v>
      </c>
    </row>
    <row r="13" spans="1:24" ht="11.25">
      <c r="A13" s="3">
        <v>11</v>
      </c>
      <c r="B13" s="4">
        <v>6</v>
      </c>
      <c r="C13" s="5" t="s">
        <v>44</v>
      </c>
      <c r="D13" s="3">
        <f aca="true" t="shared" si="2" ref="D13:D19">(3*88)-F13-J13-P13</f>
        <v>100</v>
      </c>
      <c r="E13" s="5" t="s">
        <v>45</v>
      </c>
      <c r="F13" s="3">
        <v>56</v>
      </c>
      <c r="G13" s="6">
        <v>0.06185185185185185</v>
      </c>
      <c r="H13" s="4">
        <v>14</v>
      </c>
      <c r="I13" s="5" t="s">
        <v>4</v>
      </c>
      <c r="J13" s="3">
        <v>50</v>
      </c>
      <c r="K13" s="6">
        <v>0.05664351851851852</v>
      </c>
      <c r="L13" s="4">
        <v>12</v>
      </c>
      <c r="M13" s="6">
        <f aca="true" t="shared" si="3" ref="M13:M21">K13+G13</f>
        <v>0.11849537037037036</v>
      </c>
      <c r="N13" s="4">
        <v>13</v>
      </c>
      <c r="O13" s="5" t="s">
        <v>46</v>
      </c>
      <c r="P13" s="3">
        <v>58</v>
      </c>
      <c r="Q13" s="6">
        <v>0.06616898148148148</v>
      </c>
      <c r="R13" s="4">
        <v>11</v>
      </c>
      <c r="S13" s="4">
        <v>11</v>
      </c>
      <c r="T13" s="6">
        <f aca="true" t="shared" si="4" ref="T13:T18">Q13+M13</f>
        <v>0.18466435185185184</v>
      </c>
      <c r="U13" s="7" t="s">
        <v>40</v>
      </c>
      <c r="V13" s="8">
        <v>1988</v>
      </c>
      <c r="W13" s="8">
        <v>2</v>
      </c>
      <c r="X13" s="8">
        <v>54</v>
      </c>
    </row>
    <row r="14" spans="1:24" ht="11.25">
      <c r="A14" s="3">
        <v>12</v>
      </c>
      <c r="B14" s="4">
        <v>16</v>
      </c>
      <c r="C14" s="5" t="s">
        <v>47</v>
      </c>
      <c r="D14" s="3">
        <f t="shared" si="2"/>
        <v>77</v>
      </c>
      <c r="E14" s="5" t="s">
        <v>48</v>
      </c>
      <c r="F14" s="3">
        <v>63</v>
      </c>
      <c r="G14" s="6">
        <v>0.06405092592592593</v>
      </c>
      <c r="H14" s="4">
        <v>16</v>
      </c>
      <c r="I14" s="5" t="s">
        <v>7</v>
      </c>
      <c r="J14" s="3">
        <v>61</v>
      </c>
      <c r="K14" s="6">
        <v>0.05922453703703704</v>
      </c>
      <c r="L14" s="4">
        <v>14</v>
      </c>
      <c r="M14" s="6">
        <f t="shared" si="3"/>
        <v>0.12327546296296296</v>
      </c>
      <c r="N14" s="4">
        <v>14</v>
      </c>
      <c r="O14" s="5" t="s">
        <v>49</v>
      </c>
      <c r="P14" s="3">
        <v>63</v>
      </c>
      <c r="Q14" s="6">
        <v>0.06515046296296297</v>
      </c>
      <c r="R14" s="4">
        <v>10</v>
      </c>
      <c r="S14" s="4">
        <v>12</v>
      </c>
      <c r="T14" s="6">
        <f t="shared" si="4"/>
        <v>0.18842592592592594</v>
      </c>
      <c r="U14" s="7" t="s">
        <v>40</v>
      </c>
      <c r="V14" s="8">
        <v>1988</v>
      </c>
      <c r="W14" s="8">
        <v>2</v>
      </c>
      <c r="X14" s="8">
        <v>54</v>
      </c>
    </row>
    <row r="15" spans="1:24" ht="11.25">
      <c r="A15" s="3">
        <v>15</v>
      </c>
      <c r="B15" s="4">
        <v>5</v>
      </c>
      <c r="C15" s="5" t="s">
        <v>21</v>
      </c>
      <c r="D15" s="3">
        <f t="shared" si="2"/>
        <v>65</v>
      </c>
      <c r="E15" s="5" t="s">
        <v>22</v>
      </c>
      <c r="F15" s="3">
        <v>66</v>
      </c>
      <c r="G15" s="6">
        <v>0.06929398148148148</v>
      </c>
      <c r="H15" s="4">
        <v>22</v>
      </c>
      <c r="I15" s="5" t="s">
        <v>23</v>
      </c>
      <c r="J15" s="3">
        <v>66</v>
      </c>
      <c r="K15" s="6">
        <v>0.06457175925925926</v>
      </c>
      <c r="L15" s="4">
        <v>20</v>
      </c>
      <c r="M15" s="6">
        <f t="shared" si="3"/>
        <v>0.13386574074074076</v>
      </c>
      <c r="N15" s="4">
        <v>20</v>
      </c>
      <c r="O15" s="5" t="s">
        <v>24</v>
      </c>
      <c r="P15" s="3">
        <v>67</v>
      </c>
      <c r="Q15" s="6">
        <v>0.07126157407407407</v>
      </c>
      <c r="R15" s="4">
        <v>14</v>
      </c>
      <c r="S15" s="4">
        <v>15</v>
      </c>
      <c r="T15" s="6">
        <f t="shared" si="4"/>
        <v>0.20512731481481483</v>
      </c>
      <c r="U15" s="7" t="s">
        <v>40</v>
      </c>
      <c r="V15" s="8">
        <v>1988</v>
      </c>
      <c r="W15" s="8">
        <v>2</v>
      </c>
      <c r="X15" s="8">
        <v>54</v>
      </c>
    </row>
    <row r="16" spans="1:24" ht="11.25">
      <c r="A16" s="3">
        <v>17</v>
      </c>
      <c r="B16" s="4">
        <v>22</v>
      </c>
      <c r="C16" s="5" t="s">
        <v>50</v>
      </c>
      <c r="D16" s="3">
        <f t="shared" si="2"/>
        <v>95</v>
      </c>
      <c r="E16" s="5" t="s">
        <v>51</v>
      </c>
      <c r="F16" s="3">
        <v>49</v>
      </c>
      <c r="G16" s="6">
        <v>0.07390046296296296</v>
      </c>
      <c r="H16" s="4">
        <v>23</v>
      </c>
      <c r="I16" s="5" t="s">
        <v>52</v>
      </c>
      <c r="J16" s="3">
        <v>55</v>
      </c>
      <c r="K16" s="6">
        <v>0.07546296296296297</v>
      </c>
      <c r="L16" s="4">
        <v>24</v>
      </c>
      <c r="M16" s="6">
        <f t="shared" si="3"/>
        <v>0.14936342592592594</v>
      </c>
      <c r="N16" s="4">
        <v>24</v>
      </c>
      <c r="O16" s="5" t="s">
        <v>53</v>
      </c>
      <c r="P16" s="3">
        <v>65</v>
      </c>
      <c r="Q16" s="6">
        <v>0.07402777777777779</v>
      </c>
      <c r="R16" s="4">
        <v>15</v>
      </c>
      <c r="S16" s="4">
        <v>17</v>
      </c>
      <c r="T16" s="6">
        <f t="shared" si="4"/>
        <v>0.22339120370370374</v>
      </c>
      <c r="U16" s="7" t="s">
        <v>40</v>
      </c>
      <c r="V16" s="8">
        <v>1988</v>
      </c>
      <c r="W16" s="8">
        <v>2</v>
      </c>
      <c r="X16" s="8">
        <v>54</v>
      </c>
    </row>
    <row r="17" spans="1:24" ht="11.25">
      <c r="A17" s="3">
        <v>21</v>
      </c>
      <c r="B17" s="4">
        <v>13</v>
      </c>
      <c r="C17" s="10" t="s">
        <v>54</v>
      </c>
      <c r="D17" s="3">
        <f t="shared" si="2"/>
        <v>89</v>
      </c>
      <c r="E17" s="5" t="s">
        <v>10</v>
      </c>
      <c r="F17" s="3">
        <v>52</v>
      </c>
      <c r="G17" s="6">
        <v>0.06458333333333334</v>
      </c>
      <c r="H17" s="4">
        <v>18</v>
      </c>
      <c r="I17" s="5" t="s">
        <v>11</v>
      </c>
      <c r="J17" s="3">
        <v>54</v>
      </c>
      <c r="K17" s="6">
        <v>0.06306712962962963</v>
      </c>
      <c r="L17" s="4">
        <v>17</v>
      </c>
      <c r="M17" s="6">
        <f t="shared" si="3"/>
        <v>0.12765046296296295</v>
      </c>
      <c r="N17" s="4">
        <v>17</v>
      </c>
      <c r="O17" s="5" t="s">
        <v>12</v>
      </c>
      <c r="P17" s="3">
        <v>69</v>
      </c>
      <c r="Q17" s="6">
        <v>0.10423611111111113</v>
      </c>
      <c r="R17" s="4">
        <v>21</v>
      </c>
      <c r="S17" s="4">
        <v>21</v>
      </c>
      <c r="T17" s="6">
        <f t="shared" si="4"/>
        <v>0.2318865740740741</v>
      </c>
      <c r="U17" s="7" t="s">
        <v>40</v>
      </c>
      <c r="V17" s="8">
        <v>1988</v>
      </c>
      <c r="W17" s="8">
        <v>2</v>
      </c>
      <c r="X17" s="8">
        <v>54</v>
      </c>
    </row>
    <row r="18" spans="1:24" ht="11.25">
      <c r="A18" s="3">
        <v>3</v>
      </c>
      <c r="B18" s="3">
        <v>10</v>
      </c>
      <c r="C18" s="5" t="s">
        <v>17</v>
      </c>
      <c r="D18" s="3">
        <f t="shared" si="2"/>
        <v>126</v>
      </c>
      <c r="E18" s="5" t="s">
        <v>18</v>
      </c>
      <c r="F18" s="3">
        <v>48</v>
      </c>
      <c r="G18" s="11">
        <v>0.0594212962962963</v>
      </c>
      <c r="H18" s="4">
        <v>2</v>
      </c>
      <c r="I18" s="5" t="s">
        <v>57</v>
      </c>
      <c r="J18" s="3">
        <v>45</v>
      </c>
      <c r="K18" s="9">
        <v>0.0648611111111111</v>
      </c>
      <c r="L18" s="4">
        <v>3</v>
      </c>
      <c r="M18" s="6">
        <f t="shared" si="3"/>
        <v>0.1242824074074074</v>
      </c>
      <c r="N18" s="4">
        <v>2</v>
      </c>
      <c r="O18" s="5" t="s">
        <v>19</v>
      </c>
      <c r="P18" s="3">
        <v>45</v>
      </c>
      <c r="Q18" s="6">
        <v>0.07359953703703703</v>
      </c>
      <c r="R18" s="4">
        <v>4</v>
      </c>
      <c r="S18" s="3">
        <v>3</v>
      </c>
      <c r="T18" s="6">
        <f t="shared" si="4"/>
        <v>0.19788194444444443</v>
      </c>
      <c r="U18" s="7" t="s">
        <v>41</v>
      </c>
      <c r="V18" s="8">
        <v>1988</v>
      </c>
      <c r="W18" s="8">
        <v>2</v>
      </c>
      <c r="X18" s="8">
        <v>54</v>
      </c>
    </row>
    <row r="19" spans="1:24" ht="11.25">
      <c r="A19" s="3">
        <v>7</v>
      </c>
      <c r="B19" s="3">
        <v>7</v>
      </c>
      <c r="C19" s="5" t="s">
        <v>58</v>
      </c>
      <c r="D19" s="3">
        <f t="shared" si="2"/>
        <v>168</v>
      </c>
      <c r="E19" s="5" t="s">
        <v>32</v>
      </c>
      <c r="F19" s="3">
        <v>54</v>
      </c>
      <c r="G19" s="11">
        <v>0.06034722222222222</v>
      </c>
      <c r="H19" s="4">
        <v>3</v>
      </c>
      <c r="I19" s="5" t="s">
        <v>33</v>
      </c>
      <c r="J19" s="3">
        <v>42</v>
      </c>
      <c r="K19" s="9">
        <v>0.07258101851851852</v>
      </c>
      <c r="L19" s="4">
        <v>5</v>
      </c>
      <c r="M19" s="6">
        <f t="shared" si="3"/>
        <v>0.13292824074074072</v>
      </c>
      <c r="N19" s="4">
        <v>4</v>
      </c>
      <c r="O19" s="5" t="s">
        <v>34</v>
      </c>
      <c r="P19" s="4"/>
      <c r="Q19" s="6" t="s">
        <v>30</v>
      </c>
      <c r="R19" s="4"/>
      <c r="S19" s="3"/>
      <c r="T19" s="6" t="s">
        <v>30</v>
      </c>
      <c r="U19" s="7" t="s">
        <v>41</v>
      </c>
      <c r="V19" s="8">
        <v>1988</v>
      </c>
      <c r="W19" s="8">
        <v>2</v>
      </c>
      <c r="X19" s="8">
        <v>54</v>
      </c>
    </row>
    <row r="20" spans="1:24" ht="11.25">
      <c r="A20" s="3">
        <v>8</v>
      </c>
      <c r="B20" s="4">
        <v>145</v>
      </c>
      <c r="C20" s="5" t="s">
        <v>59</v>
      </c>
      <c r="D20" s="3">
        <f>88-F20</f>
        <v>32</v>
      </c>
      <c r="E20" s="5" t="s">
        <v>60</v>
      </c>
      <c r="F20" s="3">
        <v>56</v>
      </c>
      <c r="G20" s="9">
        <v>0.0734837962962963</v>
      </c>
      <c r="H20" s="4">
        <v>11</v>
      </c>
      <c r="I20" s="12"/>
      <c r="J20" s="3"/>
      <c r="K20" s="9">
        <v>0.09280092592592593</v>
      </c>
      <c r="L20" s="4">
        <v>10</v>
      </c>
      <c r="M20" s="6">
        <f t="shared" si="3"/>
        <v>0.16628472222222224</v>
      </c>
      <c r="N20" s="4">
        <v>11</v>
      </c>
      <c r="O20" s="12"/>
      <c r="P20" s="12"/>
      <c r="Q20" s="9">
        <v>0.11275462962962964</v>
      </c>
      <c r="R20" s="3">
        <v>8</v>
      </c>
      <c r="S20" s="3">
        <v>8</v>
      </c>
      <c r="T20" s="6">
        <f>Q20+M20</f>
        <v>0.27903935185185186</v>
      </c>
      <c r="U20" s="15" t="s">
        <v>61</v>
      </c>
      <c r="V20" s="8">
        <v>1988</v>
      </c>
      <c r="W20" s="8">
        <v>2</v>
      </c>
      <c r="X20" s="8">
        <v>54</v>
      </c>
    </row>
    <row r="21" spans="1:24" ht="11.25">
      <c r="A21" s="3"/>
      <c r="B21" s="4">
        <v>143</v>
      </c>
      <c r="C21" s="5" t="s">
        <v>13</v>
      </c>
      <c r="D21" s="3">
        <f>88-F21</f>
        <v>34</v>
      </c>
      <c r="E21" s="5" t="s">
        <v>39</v>
      </c>
      <c r="F21" s="3">
        <v>54</v>
      </c>
      <c r="G21" s="6">
        <v>0.05831018518518519</v>
      </c>
      <c r="H21" s="4">
        <v>4</v>
      </c>
      <c r="I21" s="12"/>
      <c r="J21" s="3"/>
      <c r="K21" s="9">
        <v>0.07148148148148148</v>
      </c>
      <c r="L21" s="4">
        <v>6</v>
      </c>
      <c r="M21" s="6">
        <f t="shared" si="3"/>
        <v>0.12979166666666667</v>
      </c>
      <c r="N21" s="4">
        <v>5</v>
      </c>
      <c r="O21" s="12"/>
      <c r="P21" s="12"/>
      <c r="Q21" s="9" t="s">
        <v>30</v>
      </c>
      <c r="R21" s="3"/>
      <c r="S21" s="3"/>
      <c r="T21" s="9" t="s">
        <v>30</v>
      </c>
      <c r="U21" s="15" t="s">
        <v>61</v>
      </c>
      <c r="V21" s="8">
        <v>1988</v>
      </c>
      <c r="W21" s="8">
        <v>2</v>
      </c>
      <c r="X21" s="8">
        <v>54</v>
      </c>
    </row>
    <row r="22" ht="11.25">
      <c r="X22" s="8">
        <v>54</v>
      </c>
    </row>
    <row r="23" ht="11.25">
      <c r="X23" s="8">
        <v>54</v>
      </c>
    </row>
    <row r="24" spans="1:24" ht="11.25">
      <c r="A24" s="3">
        <v>13</v>
      </c>
      <c r="B24" s="4">
        <v>11</v>
      </c>
      <c r="C24" s="5" t="s">
        <v>62</v>
      </c>
      <c r="D24" s="3"/>
      <c r="E24" s="5" t="s">
        <v>4</v>
      </c>
      <c r="F24" s="3"/>
      <c r="G24" s="6">
        <v>0.05561342592592592</v>
      </c>
      <c r="H24" s="4">
        <v>12</v>
      </c>
      <c r="I24" s="5" t="s">
        <v>45</v>
      </c>
      <c r="J24" s="3"/>
      <c r="K24" s="6">
        <v>0.06181712962962963</v>
      </c>
      <c r="L24" s="3">
        <v>24</v>
      </c>
      <c r="M24" s="6">
        <f aca="true" t="shared" si="5" ref="M24:M29">K24+G24</f>
        <v>0.11743055555555555</v>
      </c>
      <c r="N24" s="4">
        <v>14</v>
      </c>
      <c r="O24" s="5" t="s">
        <v>46</v>
      </c>
      <c r="P24" s="3"/>
      <c r="Q24" s="6">
        <f aca="true" t="shared" si="6" ref="Q24:Q29">T24-M24</f>
        <v>0.061979166666666655</v>
      </c>
      <c r="R24" s="4">
        <v>12</v>
      </c>
      <c r="S24" s="4">
        <f aca="true" t="shared" si="7" ref="S24:S29">A24</f>
        <v>13</v>
      </c>
      <c r="T24" s="6">
        <v>0.1794097222222222</v>
      </c>
      <c r="U24" s="15" t="s">
        <v>40</v>
      </c>
      <c r="V24" s="8">
        <v>1989</v>
      </c>
      <c r="W24" s="8">
        <v>3</v>
      </c>
      <c r="X24" s="8">
        <v>54</v>
      </c>
    </row>
    <row r="25" spans="1:24" ht="11.25">
      <c r="A25" s="3">
        <v>15</v>
      </c>
      <c r="B25" s="4">
        <v>9</v>
      </c>
      <c r="C25" s="5" t="s">
        <v>63</v>
      </c>
      <c r="D25" s="3"/>
      <c r="E25" s="5" t="s">
        <v>39</v>
      </c>
      <c r="F25" s="3"/>
      <c r="G25" s="6">
        <v>0.060277777777777784</v>
      </c>
      <c r="H25" s="4">
        <v>18</v>
      </c>
      <c r="I25" s="5" t="s">
        <v>16</v>
      </c>
      <c r="J25" s="3"/>
      <c r="K25" s="6">
        <v>0.055810185185185185</v>
      </c>
      <c r="L25" s="3">
        <v>11</v>
      </c>
      <c r="M25" s="6">
        <f t="shared" si="5"/>
        <v>0.11608796296296298</v>
      </c>
      <c r="N25" s="4">
        <v>13</v>
      </c>
      <c r="O25" s="5" t="s">
        <v>43</v>
      </c>
      <c r="P25" s="3"/>
      <c r="Q25" s="6">
        <f t="shared" si="6"/>
        <v>0.06564814814814812</v>
      </c>
      <c r="R25" s="4">
        <v>20</v>
      </c>
      <c r="S25" s="4">
        <f t="shared" si="7"/>
        <v>15</v>
      </c>
      <c r="T25" s="6">
        <v>0.1817361111111111</v>
      </c>
      <c r="U25" s="15" t="s">
        <v>40</v>
      </c>
      <c r="V25" s="8">
        <v>1989</v>
      </c>
      <c r="W25" s="8">
        <v>3</v>
      </c>
      <c r="X25" s="8">
        <v>54</v>
      </c>
    </row>
    <row r="26" spans="1:24" ht="11.25">
      <c r="A26" s="3">
        <v>20</v>
      </c>
      <c r="B26" s="4">
        <v>12</v>
      </c>
      <c r="C26" s="5" t="s">
        <v>47</v>
      </c>
      <c r="D26" s="3"/>
      <c r="E26" s="5" t="s">
        <v>64</v>
      </c>
      <c r="F26" s="3"/>
      <c r="G26" s="6">
        <v>0.06446759259259259</v>
      </c>
      <c r="H26" s="4">
        <v>25</v>
      </c>
      <c r="I26" s="5" t="s">
        <v>7</v>
      </c>
      <c r="J26" s="3"/>
      <c r="K26" s="9">
        <v>0.05799768518518519</v>
      </c>
      <c r="L26" s="3">
        <v>16</v>
      </c>
      <c r="M26" s="6">
        <f t="shared" si="5"/>
        <v>0.12246527777777777</v>
      </c>
      <c r="N26" s="4">
        <v>21</v>
      </c>
      <c r="O26" s="5" t="s">
        <v>65</v>
      </c>
      <c r="P26" s="3"/>
      <c r="Q26" s="6">
        <f t="shared" si="6"/>
        <v>0.06383101851851852</v>
      </c>
      <c r="R26" s="4">
        <v>16</v>
      </c>
      <c r="S26" s="4">
        <f t="shared" si="7"/>
        <v>20</v>
      </c>
      <c r="T26" s="6">
        <v>0.1862962962962963</v>
      </c>
      <c r="U26" s="15" t="s">
        <v>40</v>
      </c>
      <c r="V26" s="8">
        <v>1989</v>
      </c>
      <c r="W26" s="8">
        <v>3</v>
      </c>
      <c r="X26" s="8">
        <v>54</v>
      </c>
    </row>
    <row r="27" spans="1:24" ht="11.25">
      <c r="A27" s="3">
        <v>25</v>
      </c>
      <c r="B27" s="4">
        <v>31</v>
      </c>
      <c r="C27" s="10" t="s">
        <v>66</v>
      </c>
      <c r="D27" s="3"/>
      <c r="E27" s="5" t="s">
        <v>67</v>
      </c>
      <c r="F27" s="3"/>
      <c r="G27" s="9">
        <v>0.06050925925925926</v>
      </c>
      <c r="H27" s="4">
        <v>19</v>
      </c>
      <c r="I27" s="16" t="s">
        <v>68</v>
      </c>
      <c r="J27" s="3"/>
      <c r="K27" s="9">
        <v>0.06260416666666667</v>
      </c>
      <c r="L27" s="3">
        <v>26</v>
      </c>
      <c r="M27" s="6">
        <f t="shared" si="5"/>
        <v>0.12311342592592593</v>
      </c>
      <c r="N27" s="4">
        <v>23</v>
      </c>
      <c r="O27" s="5" t="s">
        <v>69</v>
      </c>
      <c r="P27" s="3"/>
      <c r="Q27" s="6">
        <f t="shared" si="6"/>
        <v>0.07026620370370369</v>
      </c>
      <c r="R27" s="4">
        <v>25</v>
      </c>
      <c r="S27" s="4">
        <f t="shared" si="7"/>
        <v>25</v>
      </c>
      <c r="T27" s="6">
        <v>0.19337962962962962</v>
      </c>
      <c r="U27" s="15" t="s">
        <v>40</v>
      </c>
      <c r="V27" s="8">
        <v>1989</v>
      </c>
      <c r="W27" s="8">
        <v>3</v>
      </c>
      <c r="X27" s="8">
        <v>54</v>
      </c>
    </row>
    <row r="28" spans="1:24" ht="11.25">
      <c r="A28" s="3">
        <v>28</v>
      </c>
      <c r="B28" s="4">
        <v>45</v>
      </c>
      <c r="C28" s="10" t="s">
        <v>70</v>
      </c>
      <c r="D28" s="3"/>
      <c r="E28" s="5" t="s">
        <v>71</v>
      </c>
      <c r="F28" s="3"/>
      <c r="G28" s="9">
        <v>0.06493055555555556</v>
      </c>
      <c r="H28" s="4">
        <v>27</v>
      </c>
      <c r="I28" s="16" t="s">
        <v>72</v>
      </c>
      <c r="J28" s="3"/>
      <c r="K28" s="9">
        <v>0.06208333333333333</v>
      </c>
      <c r="L28" s="3">
        <v>25</v>
      </c>
      <c r="M28" s="6">
        <f t="shared" si="5"/>
        <v>0.1270138888888889</v>
      </c>
      <c r="N28" s="4">
        <v>28</v>
      </c>
      <c r="O28" s="5" t="s">
        <v>73</v>
      </c>
      <c r="P28" s="3"/>
      <c r="Q28" s="6">
        <f t="shared" si="6"/>
        <v>0.07351851851851851</v>
      </c>
      <c r="R28" s="4">
        <v>27</v>
      </c>
      <c r="S28" s="4">
        <f t="shared" si="7"/>
        <v>28</v>
      </c>
      <c r="T28" s="6">
        <v>0.2005324074074074</v>
      </c>
      <c r="U28" s="15" t="s">
        <v>40</v>
      </c>
      <c r="V28" s="8">
        <v>1989</v>
      </c>
      <c r="W28" s="8">
        <v>3</v>
      </c>
      <c r="X28" s="8">
        <v>54</v>
      </c>
    </row>
    <row r="29" spans="1:24" ht="11.25">
      <c r="A29" s="3">
        <v>31</v>
      </c>
      <c r="B29" s="4">
        <v>19</v>
      </c>
      <c r="C29" s="10" t="s">
        <v>74</v>
      </c>
      <c r="D29" s="3"/>
      <c r="E29" s="5" t="s">
        <v>75</v>
      </c>
      <c r="F29" s="3"/>
      <c r="G29" s="9">
        <v>0.06475694444444445</v>
      </c>
      <c r="H29" s="4">
        <v>26</v>
      </c>
      <c r="I29" s="16" t="s">
        <v>51</v>
      </c>
      <c r="J29" s="3"/>
      <c r="K29" s="9">
        <v>0.0720486111111111</v>
      </c>
      <c r="L29" s="3">
        <v>30</v>
      </c>
      <c r="M29" s="6">
        <f t="shared" si="5"/>
        <v>0.13680555555555557</v>
      </c>
      <c r="N29" s="4">
        <v>30</v>
      </c>
      <c r="O29" s="5" t="s">
        <v>52</v>
      </c>
      <c r="P29" s="3"/>
      <c r="Q29" s="6">
        <f t="shared" si="6"/>
        <v>0.08461805555555554</v>
      </c>
      <c r="R29" s="4">
        <v>31</v>
      </c>
      <c r="S29" s="4">
        <f t="shared" si="7"/>
        <v>31</v>
      </c>
      <c r="T29" s="6">
        <v>0.2214236111111111</v>
      </c>
      <c r="U29" s="15" t="s">
        <v>40</v>
      </c>
      <c r="V29" s="8">
        <v>1989</v>
      </c>
      <c r="W29" s="8">
        <v>3</v>
      </c>
      <c r="X29" s="8">
        <v>54</v>
      </c>
    </row>
    <row r="30" spans="2:24" ht="11.25">
      <c r="B30" s="17"/>
      <c r="O30" s="18"/>
      <c r="P30" s="19"/>
      <c r="Q30" s="20"/>
      <c r="R30" s="21"/>
      <c r="S30" s="17"/>
      <c r="W30" s="8">
        <v>3</v>
      </c>
      <c r="X30" s="8">
        <v>54</v>
      </c>
    </row>
    <row r="31" spans="1:24" ht="11.25">
      <c r="A31" s="3">
        <v>6</v>
      </c>
      <c r="B31" s="3">
        <v>10</v>
      </c>
      <c r="C31" s="5" t="s">
        <v>17</v>
      </c>
      <c r="D31" s="3"/>
      <c r="E31" s="5" t="s">
        <v>19</v>
      </c>
      <c r="F31" s="3"/>
      <c r="G31" s="11">
        <v>0.06792824074074073</v>
      </c>
      <c r="H31" s="4">
        <v>9</v>
      </c>
      <c r="I31" s="5" t="s">
        <v>57</v>
      </c>
      <c r="J31" s="3"/>
      <c r="K31" s="9">
        <v>0.06417824074074074</v>
      </c>
      <c r="L31" s="3">
        <v>5</v>
      </c>
      <c r="M31" s="6">
        <f>K31+G31</f>
        <v>0.13210648148148146</v>
      </c>
      <c r="N31" s="4">
        <v>7</v>
      </c>
      <c r="O31" s="5" t="s">
        <v>18</v>
      </c>
      <c r="P31" s="4"/>
      <c r="Q31" s="6">
        <f>T31-M31</f>
        <v>0.0626851851851852</v>
      </c>
      <c r="R31" s="4">
        <v>4</v>
      </c>
      <c r="S31" s="4">
        <f>A31</f>
        <v>6</v>
      </c>
      <c r="T31" s="6">
        <v>0.19479166666666667</v>
      </c>
      <c r="U31" s="15" t="s">
        <v>41</v>
      </c>
      <c r="V31" s="8">
        <v>1989</v>
      </c>
      <c r="W31" s="8">
        <v>3</v>
      </c>
      <c r="X31" s="8">
        <v>54</v>
      </c>
    </row>
    <row r="32" spans="1:24" ht="11.25">
      <c r="A32" s="3">
        <v>9</v>
      </c>
      <c r="B32" s="3">
        <v>20</v>
      </c>
      <c r="C32" s="5" t="s">
        <v>58</v>
      </c>
      <c r="D32" s="3"/>
      <c r="E32" s="5" t="s">
        <v>32</v>
      </c>
      <c r="F32" s="3"/>
      <c r="G32" s="11">
        <v>0.0605324074074074</v>
      </c>
      <c r="H32" s="4">
        <v>6</v>
      </c>
      <c r="I32" s="5" t="s">
        <v>33</v>
      </c>
      <c r="J32" s="3"/>
      <c r="K32" s="9">
        <v>0.07927083333333333</v>
      </c>
      <c r="L32" s="3">
        <v>9</v>
      </c>
      <c r="M32" s="6">
        <f>K32+G32</f>
        <v>0.13980324074074074</v>
      </c>
      <c r="N32" s="4">
        <v>9</v>
      </c>
      <c r="O32" s="5" t="s">
        <v>34</v>
      </c>
      <c r="P32" s="4"/>
      <c r="Q32" s="6">
        <f>T32-M32</f>
        <v>0.07081018518518517</v>
      </c>
      <c r="R32" s="4">
        <v>8</v>
      </c>
      <c r="S32" s="4">
        <f>A32</f>
        <v>9</v>
      </c>
      <c r="T32" s="6">
        <v>0.2106134259259259</v>
      </c>
      <c r="U32" s="15" t="s">
        <v>80</v>
      </c>
      <c r="V32" s="8">
        <v>1989</v>
      </c>
      <c r="W32" s="8">
        <v>3</v>
      </c>
      <c r="X32" s="8">
        <v>54</v>
      </c>
    </row>
    <row r="33" spans="1:24" ht="11.25">
      <c r="A33" s="3">
        <v>11</v>
      </c>
      <c r="B33" s="4">
        <v>121</v>
      </c>
      <c r="C33" s="5" t="s">
        <v>76</v>
      </c>
      <c r="D33" s="3"/>
      <c r="E33" s="5" t="s">
        <v>10</v>
      </c>
      <c r="F33" s="3"/>
      <c r="G33" s="9">
        <v>0.06359953703703704</v>
      </c>
      <c r="H33" s="4">
        <v>13</v>
      </c>
      <c r="I33" s="12"/>
      <c r="J33" s="3"/>
      <c r="K33" s="9">
        <f>T33-Q33-G33</f>
        <v>0.07929398148148149</v>
      </c>
      <c r="L33" s="4">
        <v>12</v>
      </c>
      <c r="M33" s="6">
        <f>G33+K33</f>
        <v>0.14289351851851853</v>
      </c>
      <c r="N33" s="4">
        <v>12</v>
      </c>
      <c r="O33" s="12"/>
      <c r="P33" s="12"/>
      <c r="Q33" s="9">
        <v>0.09137731481481481</v>
      </c>
      <c r="R33" s="3">
        <v>11</v>
      </c>
      <c r="S33" s="3">
        <v>11</v>
      </c>
      <c r="T33" s="6">
        <v>0.23427083333333334</v>
      </c>
      <c r="U33" s="7" t="s">
        <v>61</v>
      </c>
      <c r="V33" s="8">
        <v>1989</v>
      </c>
      <c r="W33" s="8">
        <v>3</v>
      </c>
      <c r="X33" s="8">
        <v>54</v>
      </c>
    </row>
    <row r="34" spans="1:24" ht="11.25">
      <c r="A34" s="3">
        <v>12</v>
      </c>
      <c r="B34" s="4">
        <v>166</v>
      </c>
      <c r="C34" s="5" t="s">
        <v>59</v>
      </c>
      <c r="D34" s="3"/>
      <c r="E34" s="5" t="s">
        <v>77</v>
      </c>
      <c r="F34" s="3"/>
      <c r="G34" s="9">
        <v>0.07173611111111111</v>
      </c>
      <c r="H34" s="4">
        <v>15</v>
      </c>
      <c r="I34" s="12"/>
      <c r="J34" s="3"/>
      <c r="K34" s="9">
        <f>T34-Q34-G34</f>
        <v>0.09004629629629635</v>
      </c>
      <c r="L34" s="4">
        <v>13</v>
      </c>
      <c r="M34" s="6">
        <f>G34+K34</f>
        <v>0.16178240740740746</v>
      </c>
      <c r="N34" s="4">
        <v>13</v>
      </c>
      <c r="O34" s="12"/>
      <c r="P34" s="12"/>
      <c r="Q34" s="9">
        <v>0.11925925925925925</v>
      </c>
      <c r="R34" s="3">
        <v>12</v>
      </c>
      <c r="S34" s="3">
        <v>12</v>
      </c>
      <c r="T34" s="6">
        <v>0.2810416666666667</v>
      </c>
      <c r="U34" s="7" t="s">
        <v>61</v>
      </c>
      <c r="V34" s="8">
        <v>1989</v>
      </c>
      <c r="W34" s="8">
        <v>3</v>
      </c>
      <c r="X34" s="8">
        <v>54</v>
      </c>
    </row>
    <row r="35" spans="1:24" ht="11.25">
      <c r="A35" s="3">
        <v>8</v>
      </c>
      <c r="B35" s="4">
        <v>167</v>
      </c>
      <c r="C35" s="5" t="s">
        <v>78</v>
      </c>
      <c r="D35" s="3"/>
      <c r="E35" s="5" t="s">
        <v>79</v>
      </c>
      <c r="F35" s="3"/>
      <c r="G35" s="6">
        <v>0.0720486111111111</v>
      </c>
      <c r="H35" s="4">
        <v>8</v>
      </c>
      <c r="I35" s="12"/>
      <c r="J35" s="3"/>
      <c r="K35" s="9">
        <f>T35-Q35-G35</f>
        <v>0.09975694444444441</v>
      </c>
      <c r="L35" s="4">
        <v>7</v>
      </c>
      <c r="M35" s="6">
        <f>G35+K35</f>
        <v>0.17180555555555552</v>
      </c>
      <c r="N35" s="4">
        <v>7</v>
      </c>
      <c r="O35" s="12"/>
      <c r="P35" s="12"/>
      <c r="Q35" s="6">
        <v>0.12758101851851852</v>
      </c>
      <c r="R35" s="3">
        <v>8</v>
      </c>
      <c r="S35" s="3">
        <v>8</v>
      </c>
      <c r="T35" s="9">
        <v>0.29938657407407404</v>
      </c>
      <c r="U35" s="15" t="s">
        <v>81</v>
      </c>
      <c r="V35" s="8">
        <v>1989</v>
      </c>
      <c r="W35" s="8">
        <v>3</v>
      </c>
      <c r="X35" s="8">
        <v>54</v>
      </c>
    </row>
    <row r="36" spans="2:24" ht="11.25">
      <c r="B36" s="17"/>
      <c r="Q36" s="14"/>
      <c r="X36" s="8">
        <v>54</v>
      </c>
    </row>
    <row r="37" spans="1:24" ht="11.25">
      <c r="A37" s="3">
        <v>17</v>
      </c>
      <c r="B37" s="4">
        <v>10</v>
      </c>
      <c r="C37" s="5" t="s">
        <v>83</v>
      </c>
      <c r="D37" s="3"/>
      <c r="E37" s="5" t="s">
        <v>29</v>
      </c>
      <c r="F37" s="3"/>
      <c r="G37" s="6">
        <v>0.05302083333333333</v>
      </c>
      <c r="H37" s="4">
        <v>6</v>
      </c>
      <c r="I37" s="5" t="s">
        <v>16</v>
      </c>
      <c r="J37" s="3"/>
      <c r="K37" s="6">
        <v>0.06696759259259259</v>
      </c>
      <c r="L37" s="3">
        <v>21</v>
      </c>
      <c r="M37" s="6">
        <f aca="true" t="shared" si="8" ref="M37:M43">K37+G37</f>
        <v>0.11998842592592593</v>
      </c>
      <c r="N37" s="4">
        <v>17</v>
      </c>
      <c r="O37" s="5" t="s">
        <v>43</v>
      </c>
      <c r="P37" s="3"/>
      <c r="Q37" s="6">
        <v>0.07068287037037037</v>
      </c>
      <c r="R37" s="4">
        <v>19</v>
      </c>
      <c r="S37" s="4">
        <v>17</v>
      </c>
      <c r="T37" s="6">
        <f aca="true" t="shared" si="9" ref="T37:T43">Q37+M37</f>
        <v>0.1906712962962963</v>
      </c>
      <c r="U37" s="7" t="s">
        <v>40</v>
      </c>
      <c r="V37" s="8">
        <v>1990</v>
      </c>
      <c r="W37" s="8">
        <v>4</v>
      </c>
      <c r="X37" s="8">
        <v>54</v>
      </c>
    </row>
    <row r="38" spans="1:24" ht="11.25">
      <c r="A38" s="3">
        <v>21</v>
      </c>
      <c r="B38" s="4">
        <v>20</v>
      </c>
      <c r="C38" s="10" t="s">
        <v>55</v>
      </c>
      <c r="D38" s="3"/>
      <c r="E38" s="5" t="s">
        <v>4</v>
      </c>
      <c r="F38" s="3"/>
      <c r="G38" s="6">
        <v>0.06083333333333333</v>
      </c>
      <c r="H38" s="4">
        <v>21</v>
      </c>
      <c r="I38" s="5" t="s">
        <v>11</v>
      </c>
      <c r="J38" s="3"/>
      <c r="K38" s="6">
        <v>0.0737037037037037</v>
      </c>
      <c r="L38" s="3">
        <v>23</v>
      </c>
      <c r="M38" s="6">
        <f t="shared" si="8"/>
        <v>0.13453703703703704</v>
      </c>
      <c r="N38" s="4">
        <v>21</v>
      </c>
      <c r="O38" s="5" t="s">
        <v>56</v>
      </c>
      <c r="P38" s="3"/>
      <c r="Q38" s="6">
        <v>0.07395833333333333</v>
      </c>
      <c r="R38" s="4">
        <v>21</v>
      </c>
      <c r="S38" s="4">
        <v>21</v>
      </c>
      <c r="T38" s="6">
        <f t="shared" si="9"/>
        <v>0.20849537037037036</v>
      </c>
      <c r="U38" s="7" t="s">
        <v>40</v>
      </c>
      <c r="V38" s="8">
        <v>1990</v>
      </c>
      <c r="W38" s="8">
        <v>4</v>
      </c>
      <c r="X38" s="8">
        <v>54</v>
      </c>
    </row>
    <row r="39" spans="1:24" ht="11.25">
      <c r="A39" s="3">
        <v>22</v>
      </c>
      <c r="B39" s="4">
        <v>19</v>
      </c>
      <c r="C39" s="5" t="s">
        <v>84</v>
      </c>
      <c r="D39" s="3"/>
      <c r="E39" s="5" t="s">
        <v>53</v>
      </c>
      <c r="F39" s="3"/>
      <c r="G39" s="6">
        <v>0.05986111111111111</v>
      </c>
      <c r="H39" s="4">
        <v>18</v>
      </c>
      <c r="I39" s="5" t="s">
        <v>85</v>
      </c>
      <c r="J39" s="3"/>
      <c r="K39" s="9">
        <v>0.07663194444444445</v>
      </c>
      <c r="L39" s="3">
        <v>25</v>
      </c>
      <c r="M39" s="6">
        <f t="shared" si="8"/>
        <v>0.13649305555555555</v>
      </c>
      <c r="N39" s="4">
        <v>22</v>
      </c>
      <c r="O39" s="5" t="s">
        <v>52</v>
      </c>
      <c r="P39" s="3"/>
      <c r="Q39" s="9">
        <v>0.085625</v>
      </c>
      <c r="R39" s="4">
        <v>25</v>
      </c>
      <c r="S39" s="4">
        <v>22</v>
      </c>
      <c r="T39" s="6">
        <f t="shared" si="9"/>
        <v>0.22211805555555555</v>
      </c>
      <c r="U39" s="7" t="s">
        <v>40</v>
      </c>
      <c r="V39" s="8">
        <v>1990</v>
      </c>
      <c r="W39" s="8">
        <v>4</v>
      </c>
      <c r="X39" s="8">
        <v>54</v>
      </c>
    </row>
    <row r="40" spans="1:24" ht="11.25">
      <c r="A40" s="3">
        <v>24</v>
      </c>
      <c r="B40" s="4">
        <v>23</v>
      </c>
      <c r="C40" s="10" t="s">
        <v>89</v>
      </c>
      <c r="D40" s="3"/>
      <c r="E40" s="5" t="s">
        <v>90</v>
      </c>
      <c r="F40" s="3"/>
      <c r="G40" s="9">
        <v>0.07388888888888889</v>
      </c>
      <c r="H40" s="4">
        <v>27</v>
      </c>
      <c r="I40" s="16" t="s">
        <v>91</v>
      </c>
      <c r="J40" s="3"/>
      <c r="K40" s="9">
        <v>0.0762037037037037</v>
      </c>
      <c r="L40" s="3">
        <v>24</v>
      </c>
      <c r="M40" s="6">
        <f t="shared" si="8"/>
        <v>0.1500925925925926</v>
      </c>
      <c r="N40" s="4">
        <v>27</v>
      </c>
      <c r="O40" s="5" t="s">
        <v>92</v>
      </c>
      <c r="P40" s="3"/>
      <c r="Q40" s="9">
        <v>0.08071759259259259</v>
      </c>
      <c r="R40" s="4">
        <v>23</v>
      </c>
      <c r="S40" s="4">
        <v>24</v>
      </c>
      <c r="T40" s="6">
        <f t="shared" si="9"/>
        <v>0.2308101851851852</v>
      </c>
      <c r="U40" s="7" t="s">
        <v>40</v>
      </c>
      <c r="V40" s="8">
        <v>1990</v>
      </c>
      <c r="W40" s="8">
        <v>4</v>
      </c>
      <c r="X40" s="8">
        <v>54</v>
      </c>
    </row>
    <row r="41" spans="1:24" ht="11.25">
      <c r="A41" s="3">
        <v>25</v>
      </c>
      <c r="B41" s="4">
        <v>33</v>
      </c>
      <c r="C41" s="10" t="s">
        <v>21</v>
      </c>
      <c r="D41" s="3"/>
      <c r="E41" s="5" t="s">
        <v>93</v>
      </c>
      <c r="F41" s="3"/>
      <c r="G41" s="9">
        <v>0.07054398148148149</v>
      </c>
      <c r="H41" s="4">
        <v>24</v>
      </c>
      <c r="I41" s="16" t="s">
        <v>94</v>
      </c>
      <c r="J41" s="3"/>
      <c r="K41" s="9">
        <v>0.0778125</v>
      </c>
      <c r="L41" s="3">
        <v>27</v>
      </c>
      <c r="M41" s="6">
        <f t="shared" si="8"/>
        <v>0.1483564814814815</v>
      </c>
      <c r="N41" s="4">
        <v>26</v>
      </c>
      <c r="O41" s="5" t="s">
        <v>22</v>
      </c>
      <c r="P41" s="3"/>
      <c r="Q41" s="9">
        <v>0.08302083333333334</v>
      </c>
      <c r="R41" s="4">
        <v>24</v>
      </c>
      <c r="S41" s="4">
        <v>25</v>
      </c>
      <c r="T41" s="6">
        <f t="shared" si="9"/>
        <v>0.23137731481481483</v>
      </c>
      <c r="U41" s="7" t="s">
        <v>40</v>
      </c>
      <c r="V41" s="8">
        <v>1990</v>
      </c>
      <c r="W41" s="8">
        <v>4</v>
      </c>
      <c r="X41" s="8">
        <v>54</v>
      </c>
    </row>
    <row r="42" spans="1:24" ht="11.25">
      <c r="A42" s="3">
        <v>5</v>
      </c>
      <c r="B42" s="3">
        <v>3</v>
      </c>
      <c r="C42" s="5" t="s">
        <v>96</v>
      </c>
      <c r="D42" s="3"/>
      <c r="E42" s="5" t="s">
        <v>79</v>
      </c>
      <c r="F42" s="3"/>
      <c r="G42" s="11">
        <v>0.06917824074074073</v>
      </c>
      <c r="H42" s="4">
        <v>6</v>
      </c>
      <c r="I42" s="5" t="s">
        <v>57</v>
      </c>
      <c r="J42" s="12"/>
      <c r="K42" s="9">
        <v>0.0641550925925926</v>
      </c>
      <c r="L42" s="12">
        <v>5</v>
      </c>
      <c r="M42" s="6">
        <f t="shared" si="8"/>
        <v>0.13333333333333333</v>
      </c>
      <c r="N42" s="4">
        <v>5</v>
      </c>
      <c r="O42" s="5" t="s">
        <v>18</v>
      </c>
      <c r="P42" s="4"/>
      <c r="Q42" s="6">
        <v>0.06252314814814815</v>
      </c>
      <c r="R42" s="4">
        <v>2</v>
      </c>
      <c r="S42" s="3">
        <v>5</v>
      </c>
      <c r="T42" s="6">
        <f t="shared" si="9"/>
        <v>0.1958564814814815</v>
      </c>
      <c r="U42" s="7" t="s">
        <v>41</v>
      </c>
      <c r="V42" s="8">
        <v>1990</v>
      </c>
      <c r="W42" s="8">
        <v>4</v>
      </c>
      <c r="X42" s="8">
        <v>54</v>
      </c>
    </row>
    <row r="43" spans="1:24" ht="11.25">
      <c r="A43" s="3">
        <v>6</v>
      </c>
      <c r="B43" s="3">
        <v>4</v>
      </c>
      <c r="C43" s="5" t="s">
        <v>58</v>
      </c>
      <c r="D43" s="3"/>
      <c r="E43" s="5" t="s">
        <v>32</v>
      </c>
      <c r="F43" s="3"/>
      <c r="G43" s="11">
        <v>0.06275462962962963</v>
      </c>
      <c r="H43" s="4">
        <v>5</v>
      </c>
      <c r="I43" s="5" t="s">
        <v>33</v>
      </c>
      <c r="J43" s="3"/>
      <c r="K43" s="9">
        <v>0.07767361111111111</v>
      </c>
      <c r="L43" s="3">
        <v>7</v>
      </c>
      <c r="M43" s="6">
        <f t="shared" si="8"/>
        <v>0.14042824074074073</v>
      </c>
      <c r="N43" s="4">
        <v>6</v>
      </c>
      <c r="O43" s="5" t="s">
        <v>34</v>
      </c>
      <c r="P43" s="4"/>
      <c r="Q43" s="9">
        <v>0.07435185185185185</v>
      </c>
      <c r="R43" s="4">
        <v>7</v>
      </c>
      <c r="S43" s="3">
        <v>6</v>
      </c>
      <c r="T43" s="6">
        <f t="shared" si="9"/>
        <v>0.21478009259259256</v>
      </c>
      <c r="U43" s="7" t="s">
        <v>41</v>
      </c>
      <c r="V43" s="8">
        <v>1990</v>
      </c>
      <c r="W43" s="8">
        <v>4</v>
      </c>
      <c r="X43" s="8">
        <v>54</v>
      </c>
    </row>
    <row r="44" spans="1:24" ht="11.25">
      <c r="A44" s="19"/>
      <c r="B44" s="19"/>
      <c r="C44" s="18"/>
      <c r="D44" s="19"/>
      <c r="E44" s="18"/>
      <c r="F44" s="19"/>
      <c r="G44" s="22"/>
      <c r="H44" s="21"/>
      <c r="I44" s="18"/>
      <c r="J44" s="19"/>
      <c r="K44" s="23"/>
      <c r="L44" s="21"/>
      <c r="M44" s="20"/>
      <c r="N44" s="21"/>
      <c r="O44" s="5"/>
      <c r="P44" s="4"/>
      <c r="Q44" s="6"/>
      <c r="R44" s="4"/>
      <c r="S44" s="19"/>
      <c r="T44" s="20"/>
      <c r="V44" s="8">
        <v>1990</v>
      </c>
      <c r="W44" s="8">
        <v>4</v>
      </c>
      <c r="X44" s="8">
        <v>54</v>
      </c>
    </row>
    <row r="45" spans="1:24" ht="11.25">
      <c r="A45" s="3">
        <v>10</v>
      </c>
      <c r="B45" s="4">
        <v>175</v>
      </c>
      <c r="C45" s="5" t="s">
        <v>58</v>
      </c>
      <c r="D45" s="3"/>
      <c r="E45" s="5" t="s">
        <v>45</v>
      </c>
      <c r="F45" s="3"/>
      <c r="G45" s="9">
        <v>0.06489583333333333</v>
      </c>
      <c r="H45" s="4">
        <v>13</v>
      </c>
      <c r="I45" s="12"/>
      <c r="J45" s="3"/>
      <c r="K45" s="9">
        <v>0.07121527777777777</v>
      </c>
      <c r="L45" s="4">
        <v>9</v>
      </c>
      <c r="M45" s="6">
        <f>K45+G45</f>
        <v>0.1361111111111111</v>
      </c>
      <c r="N45" s="4">
        <v>9</v>
      </c>
      <c r="O45" s="12"/>
      <c r="P45" s="12"/>
      <c r="Q45" s="9">
        <v>0.09619212962962963</v>
      </c>
      <c r="R45" s="3">
        <v>11</v>
      </c>
      <c r="S45" s="3">
        <v>9</v>
      </c>
      <c r="T45" s="6">
        <f>Q45+M45</f>
        <v>0.2323032407407407</v>
      </c>
      <c r="U45" s="7" t="s">
        <v>42</v>
      </c>
      <c r="V45" s="8">
        <v>1990</v>
      </c>
      <c r="W45" s="8">
        <v>4</v>
      </c>
      <c r="X45" s="8">
        <v>54</v>
      </c>
    </row>
    <row r="46" spans="1:24" ht="11.25">
      <c r="A46" s="3">
        <v>12</v>
      </c>
      <c r="B46" s="4">
        <v>174</v>
      </c>
      <c r="C46" s="5" t="s">
        <v>76</v>
      </c>
      <c r="D46" s="3"/>
      <c r="E46" s="5" t="s">
        <v>10</v>
      </c>
      <c r="F46" s="3"/>
      <c r="G46" s="9">
        <v>0.06678240740740742</v>
      </c>
      <c r="H46" s="4">
        <v>15</v>
      </c>
      <c r="I46" s="12"/>
      <c r="J46" s="3"/>
      <c r="K46" s="9">
        <v>0.08076388888888889</v>
      </c>
      <c r="L46" s="4">
        <v>13</v>
      </c>
      <c r="M46" s="6">
        <f>K46+G46</f>
        <v>0.1475462962962963</v>
      </c>
      <c r="N46" s="4">
        <v>12</v>
      </c>
      <c r="O46" s="12"/>
      <c r="P46" s="12"/>
      <c r="Q46" s="9">
        <v>0.0992013888888889</v>
      </c>
      <c r="R46" s="3">
        <v>13</v>
      </c>
      <c r="S46" s="3">
        <v>12</v>
      </c>
      <c r="T46" s="6">
        <f>Q46+M46</f>
        <v>0.2467476851851852</v>
      </c>
      <c r="U46" s="7" t="s">
        <v>61</v>
      </c>
      <c r="V46" s="8">
        <v>1990</v>
      </c>
      <c r="W46" s="8">
        <v>4</v>
      </c>
      <c r="X46" s="8">
        <v>54</v>
      </c>
    </row>
    <row r="47" spans="1:24" ht="11.25">
      <c r="A47" s="3"/>
      <c r="B47" s="4">
        <v>123</v>
      </c>
      <c r="C47" s="5" t="s">
        <v>58</v>
      </c>
      <c r="D47" s="3"/>
      <c r="E47" s="5" t="s">
        <v>90</v>
      </c>
      <c r="F47" s="3"/>
      <c r="G47" s="9">
        <v>0.07388888888888889</v>
      </c>
      <c r="H47" s="4">
        <v>17</v>
      </c>
      <c r="I47" s="12"/>
      <c r="J47" s="3"/>
      <c r="K47" s="9">
        <v>0.07958333333333334</v>
      </c>
      <c r="L47" s="4">
        <v>12</v>
      </c>
      <c r="M47" s="6">
        <f>K47+G47</f>
        <v>0.15347222222222223</v>
      </c>
      <c r="N47" s="4">
        <v>13</v>
      </c>
      <c r="O47" s="12"/>
      <c r="P47" s="12"/>
      <c r="Q47" s="9" t="s">
        <v>30</v>
      </c>
      <c r="R47" s="3"/>
      <c r="S47" s="3"/>
      <c r="T47" s="9" t="s">
        <v>30</v>
      </c>
      <c r="U47" s="7" t="s">
        <v>61</v>
      </c>
      <c r="V47" s="8">
        <v>1990</v>
      </c>
      <c r="W47" s="8">
        <v>4</v>
      </c>
      <c r="X47" s="8">
        <v>54</v>
      </c>
    </row>
    <row r="48" spans="1:24" ht="11.25">
      <c r="A48" s="3"/>
      <c r="B48" s="4">
        <v>104</v>
      </c>
      <c r="C48" s="5" t="s">
        <v>98</v>
      </c>
      <c r="D48" s="3"/>
      <c r="E48" s="5" t="s">
        <v>32</v>
      </c>
      <c r="F48" s="3"/>
      <c r="G48" s="11">
        <v>0.06275462962962963</v>
      </c>
      <c r="H48" s="4">
        <v>10</v>
      </c>
      <c r="I48" s="12"/>
      <c r="J48" s="3"/>
      <c r="K48" s="9" t="s">
        <v>30</v>
      </c>
      <c r="L48" s="4"/>
      <c r="M48" s="9" t="s">
        <v>30</v>
      </c>
      <c r="N48" s="4">
        <v>18</v>
      </c>
      <c r="O48" s="12"/>
      <c r="P48" s="12"/>
      <c r="Q48" s="9" t="s">
        <v>30</v>
      </c>
      <c r="R48" s="3"/>
      <c r="S48" s="3"/>
      <c r="T48" s="9" t="s">
        <v>30</v>
      </c>
      <c r="U48" s="15" t="s">
        <v>61</v>
      </c>
      <c r="V48" s="8">
        <v>1990</v>
      </c>
      <c r="W48" s="8">
        <v>4</v>
      </c>
      <c r="X48" s="8">
        <v>54</v>
      </c>
    </row>
    <row r="51" spans="1:24" ht="11.25">
      <c r="A51" s="3">
        <v>11</v>
      </c>
      <c r="B51" s="4">
        <v>4</v>
      </c>
      <c r="C51" s="5" t="s">
        <v>99</v>
      </c>
      <c r="D51" s="3">
        <f aca="true" t="shared" si="10" ref="D51:D58">(3*91)-F51-J51-P51</f>
        <v>106</v>
      </c>
      <c r="E51" s="5" t="s">
        <v>46</v>
      </c>
      <c r="F51" s="3">
        <v>58</v>
      </c>
      <c r="G51" s="6">
        <v>0.040625</v>
      </c>
      <c r="H51" s="4">
        <v>13</v>
      </c>
      <c r="I51" s="5" t="s">
        <v>4</v>
      </c>
      <c r="J51" s="3">
        <v>50</v>
      </c>
      <c r="K51" s="6">
        <v>0.03958333333333333</v>
      </c>
      <c r="L51" s="3">
        <v>12</v>
      </c>
      <c r="M51" s="6">
        <f aca="true" t="shared" si="11" ref="M51:M58">G51+K51</f>
        <v>0.08020833333333333</v>
      </c>
      <c r="N51" s="4">
        <v>7.7</v>
      </c>
      <c r="O51" s="5" t="s">
        <v>45</v>
      </c>
      <c r="P51" s="4">
        <v>59</v>
      </c>
      <c r="Q51" s="6">
        <v>0.06565972222222222</v>
      </c>
      <c r="R51" s="4">
        <v>13</v>
      </c>
      <c r="S51" s="4">
        <v>11</v>
      </c>
      <c r="T51" s="6">
        <f aca="true" t="shared" si="12" ref="T51:T58">Q51+M51</f>
        <v>0.14586805555555554</v>
      </c>
      <c r="U51" s="15" t="s">
        <v>40</v>
      </c>
      <c r="V51" s="8">
        <v>1991</v>
      </c>
      <c r="W51" s="8">
        <v>5</v>
      </c>
      <c r="X51" s="8">
        <v>44</v>
      </c>
    </row>
    <row r="52" spans="1:24" ht="11.25">
      <c r="A52" s="3">
        <v>13</v>
      </c>
      <c r="B52" s="4">
        <v>21</v>
      </c>
      <c r="C52" s="5" t="s">
        <v>47</v>
      </c>
      <c r="D52" s="3">
        <f t="shared" si="10"/>
        <v>76</v>
      </c>
      <c r="E52" s="5" t="s">
        <v>100</v>
      </c>
      <c r="F52" s="3">
        <v>70</v>
      </c>
      <c r="G52" s="6">
        <v>0.04059027777777778</v>
      </c>
      <c r="H52" s="4">
        <v>12</v>
      </c>
      <c r="I52" s="5" t="s">
        <v>7</v>
      </c>
      <c r="J52" s="3">
        <v>61</v>
      </c>
      <c r="K52" s="6">
        <v>0.040486111111111105</v>
      </c>
      <c r="L52" s="3">
        <v>15</v>
      </c>
      <c r="M52" s="6">
        <f t="shared" si="11"/>
        <v>0.08107638888888888</v>
      </c>
      <c r="N52" s="4">
        <v>8.4</v>
      </c>
      <c r="O52" s="5" t="s">
        <v>101</v>
      </c>
      <c r="P52" s="4">
        <v>66</v>
      </c>
      <c r="Q52" s="6">
        <v>0.06840277777777777</v>
      </c>
      <c r="R52" s="4">
        <v>16</v>
      </c>
      <c r="S52" s="4">
        <v>13</v>
      </c>
      <c r="T52" s="6">
        <f t="shared" si="12"/>
        <v>0.14947916666666666</v>
      </c>
      <c r="U52" s="15" t="s">
        <v>40</v>
      </c>
      <c r="V52" s="8">
        <v>1991</v>
      </c>
      <c r="W52" s="8">
        <v>5</v>
      </c>
      <c r="X52" s="8">
        <v>44</v>
      </c>
    </row>
    <row r="53" spans="1:24" ht="11.25">
      <c r="A53" s="3">
        <v>17</v>
      </c>
      <c r="B53" s="4">
        <v>5</v>
      </c>
      <c r="C53" s="5" t="s">
        <v>102</v>
      </c>
      <c r="D53" s="3">
        <f t="shared" si="10"/>
        <v>102</v>
      </c>
      <c r="E53" s="5" t="s">
        <v>39</v>
      </c>
      <c r="F53" s="3">
        <v>55</v>
      </c>
      <c r="G53" s="6">
        <v>0.042222222222222223</v>
      </c>
      <c r="H53" s="4">
        <v>16</v>
      </c>
      <c r="I53" s="5" t="s">
        <v>16</v>
      </c>
      <c r="J53" s="3">
        <v>58</v>
      </c>
      <c r="K53" s="6">
        <v>0.0419212962962963</v>
      </c>
      <c r="L53" s="3">
        <v>19</v>
      </c>
      <c r="M53" s="6">
        <f t="shared" si="11"/>
        <v>0.08414351851851852</v>
      </c>
      <c r="N53" s="4">
        <v>10.5</v>
      </c>
      <c r="O53" s="5" t="s">
        <v>14</v>
      </c>
      <c r="P53" s="4">
        <v>58</v>
      </c>
      <c r="Q53" s="6">
        <v>0.06848379629629629</v>
      </c>
      <c r="R53" s="4">
        <v>17</v>
      </c>
      <c r="S53" s="4">
        <v>17</v>
      </c>
      <c r="T53" s="6">
        <f t="shared" si="12"/>
        <v>0.1526273148148148</v>
      </c>
      <c r="U53" s="15" t="s">
        <v>40</v>
      </c>
      <c r="V53" s="8">
        <v>1991</v>
      </c>
      <c r="W53" s="8">
        <v>5</v>
      </c>
      <c r="X53" s="8">
        <v>44</v>
      </c>
    </row>
    <row r="54" spans="1:24" ht="11.25">
      <c r="A54" s="3">
        <v>20</v>
      </c>
      <c r="B54" s="4">
        <v>28</v>
      </c>
      <c r="C54" s="5" t="s">
        <v>103</v>
      </c>
      <c r="D54" s="3">
        <f t="shared" si="10"/>
        <v>72</v>
      </c>
      <c r="E54" s="5" t="s">
        <v>104</v>
      </c>
      <c r="F54" s="3">
        <v>68</v>
      </c>
      <c r="G54" s="6">
        <v>0.04322916666666667</v>
      </c>
      <c r="H54" s="4">
        <v>17</v>
      </c>
      <c r="I54" s="5" t="s">
        <v>23</v>
      </c>
      <c r="J54" s="3">
        <v>66</v>
      </c>
      <c r="K54" s="9">
        <v>0.04324074074074074</v>
      </c>
      <c r="L54" s="3">
        <v>20</v>
      </c>
      <c r="M54" s="6">
        <f t="shared" si="11"/>
        <v>0.08646990740740741</v>
      </c>
      <c r="N54" s="4">
        <v>13.3</v>
      </c>
      <c r="O54" s="5" t="s">
        <v>105</v>
      </c>
      <c r="P54" s="4">
        <v>67</v>
      </c>
      <c r="Q54" s="9">
        <v>0.07384259259259258</v>
      </c>
      <c r="R54" s="4">
        <v>22</v>
      </c>
      <c r="S54" s="4">
        <v>20</v>
      </c>
      <c r="T54" s="6">
        <f t="shared" si="12"/>
        <v>0.1603125</v>
      </c>
      <c r="U54" s="15" t="s">
        <v>40</v>
      </c>
      <c r="V54" s="8">
        <v>1991</v>
      </c>
      <c r="W54" s="8">
        <v>5</v>
      </c>
      <c r="X54" s="8">
        <v>44</v>
      </c>
    </row>
    <row r="55" spans="1:24" ht="11.25">
      <c r="A55" s="3">
        <v>21</v>
      </c>
      <c r="B55" s="4">
        <v>20</v>
      </c>
      <c r="C55" s="10" t="s">
        <v>55</v>
      </c>
      <c r="D55" s="3">
        <f t="shared" si="10"/>
        <v>105</v>
      </c>
      <c r="E55" s="5" t="s">
        <v>106</v>
      </c>
      <c r="F55" s="3">
        <v>62</v>
      </c>
      <c r="G55" s="6">
        <v>0.04114583333333333</v>
      </c>
      <c r="H55" s="4">
        <v>14</v>
      </c>
      <c r="I55" s="5" t="s">
        <v>11</v>
      </c>
      <c r="J55" s="3">
        <v>54</v>
      </c>
      <c r="K55" s="6">
        <v>0.04760416666666667</v>
      </c>
      <c r="L55" s="3">
        <v>23</v>
      </c>
      <c r="M55" s="6">
        <f t="shared" si="11"/>
        <v>0.08875</v>
      </c>
      <c r="N55" s="4">
        <v>14.7</v>
      </c>
      <c r="O55" s="5" t="s">
        <v>10</v>
      </c>
      <c r="P55" s="4">
        <v>52</v>
      </c>
      <c r="Q55" s="6">
        <v>0.0720486111111111</v>
      </c>
      <c r="R55" s="4">
        <v>21</v>
      </c>
      <c r="S55" s="4">
        <v>21</v>
      </c>
      <c r="T55" s="6">
        <f t="shared" si="12"/>
        <v>0.1607986111111111</v>
      </c>
      <c r="U55" s="15" t="s">
        <v>40</v>
      </c>
      <c r="V55" s="8">
        <v>1991</v>
      </c>
      <c r="W55" s="8">
        <v>5</v>
      </c>
      <c r="X55" s="8">
        <v>44</v>
      </c>
    </row>
    <row r="56" spans="1:24" ht="11.25">
      <c r="A56" s="3">
        <v>22</v>
      </c>
      <c r="B56" s="4">
        <v>30</v>
      </c>
      <c r="C56" s="5" t="s">
        <v>107</v>
      </c>
      <c r="D56" s="3">
        <f t="shared" si="10"/>
        <v>82</v>
      </c>
      <c r="E56" s="5" t="s">
        <v>108</v>
      </c>
      <c r="F56" s="3">
        <v>64</v>
      </c>
      <c r="G56" s="6">
        <v>0.05151620370370371</v>
      </c>
      <c r="H56" s="4">
        <v>24</v>
      </c>
      <c r="I56" s="5" t="s">
        <v>26</v>
      </c>
      <c r="J56" s="3">
        <v>64</v>
      </c>
      <c r="K56" s="9">
        <v>0.040324074074074075</v>
      </c>
      <c r="L56" s="3">
        <v>14</v>
      </c>
      <c r="M56" s="6">
        <f t="shared" si="11"/>
        <v>0.09184027777777778</v>
      </c>
      <c r="N56" s="4">
        <v>15.4</v>
      </c>
      <c r="O56" s="5" t="s">
        <v>69</v>
      </c>
      <c r="P56" s="4">
        <v>63</v>
      </c>
      <c r="Q56" s="9">
        <v>0.06957175925925925</v>
      </c>
      <c r="R56" s="4">
        <v>18</v>
      </c>
      <c r="S56" s="4">
        <v>22</v>
      </c>
      <c r="T56" s="6">
        <f t="shared" si="12"/>
        <v>0.16141203703703705</v>
      </c>
      <c r="U56" s="15" t="s">
        <v>40</v>
      </c>
      <c r="V56" s="8">
        <v>1991</v>
      </c>
      <c r="W56" s="8">
        <v>5</v>
      </c>
      <c r="X56" s="8">
        <v>44</v>
      </c>
    </row>
    <row r="57" spans="1:24" ht="11.25">
      <c r="A57" s="3">
        <v>23</v>
      </c>
      <c r="B57" s="4">
        <v>22</v>
      </c>
      <c r="C57" s="10" t="s">
        <v>109</v>
      </c>
      <c r="D57" s="3">
        <f t="shared" si="10"/>
        <v>93</v>
      </c>
      <c r="E57" s="5" t="s">
        <v>86</v>
      </c>
      <c r="F57" s="3">
        <v>69</v>
      </c>
      <c r="G57" s="9">
        <v>0.04479166666666667</v>
      </c>
      <c r="H57" s="4">
        <v>20</v>
      </c>
      <c r="I57" s="16" t="s">
        <v>87</v>
      </c>
      <c r="J57" s="3">
        <v>62</v>
      </c>
      <c r="K57" s="9">
        <v>0.05032407407407408</v>
      </c>
      <c r="L57" s="3">
        <v>24</v>
      </c>
      <c r="M57" s="6">
        <f t="shared" si="11"/>
        <v>0.09511574074074075</v>
      </c>
      <c r="N57" s="4">
        <v>16.8</v>
      </c>
      <c r="O57" s="5" t="s">
        <v>88</v>
      </c>
      <c r="P57" s="4">
        <v>49</v>
      </c>
      <c r="Q57" s="9">
        <v>0.08049768518518519</v>
      </c>
      <c r="R57" s="4">
        <v>23</v>
      </c>
      <c r="S57" s="4">
        <v>23</v>
      </c>
      <c r="T57" s="6">
        <f t="shared" si="12"/>
        <v>0.17561342592592594</v>
      </c>
      <c r="U57" s="15" t="s">
        <v>40</v>
      </c>
      <c r="V57" s="8">
        <v>1991</v>
      </c>
      <c r="W57" s="8">
        <v>5</v>
      </c>
      <c r="X57" s="8">
        <v>44</v>
      </c>
    </row>
    <row r="58" spans="1:24" ht="11.25">
      <c r="A58" s="3">
        <v>24</v>
      </c>
      <c r="B58" s="4">
        <v>7</v>
      </c>
      <c r="C58" s="10" t="s">
        <v>110</v>
      </c>
      <c r="D58" s="3">
        <f t="shared" si="10"/>
        <v>104</v>
      </c>
      <c r="E58" s="5" t="s">
        <v>53</v>
      </c>
      <c r="F58" s="3">
        <v>65</v>
      </c>
      <c r="G58" s="9">
        <v>0.03878472222222223</v>
      </c>
      <c r="H58" s="4">
        <v>7</v>
      </c>
      <c r="I58" s="16" t="s">
        <v>51</v>
      </c>
      <c r="J58" s="3">
        <v>49</v>
      </c>
      <c r="K58" s="9">
        <v>0.05444444444444444</v>
      </c>
      <c r="L58" s="3">
        <v>25</v>
      </c>
      <c r="M58" s="6">
        <f t="shared" si="11"/>
        <v>0.09322916666666667</v>
      </c>
      <c r="N58" s="4">
        <v>16.1</v>
      </c>
      <c r="O58" s="5" t="s">
        <v>52</v>
      </c>
      <c r="P58" s="4">
        <v>55</v>
      </c>
      <c r="Q58" s="9">
        <v>0.0849537037037037</v>
      </c>
      <c r="R58" s="4">
        <v>25</v>
      </c>
      <c r="S58" s="4">
        <v>24</v>
      </c>
      <c r="T58" s="6">
        <f t="shared" si="12"/>
        <v>0.17818287037037037</v>
      </c>
      <c r="U58" s="15" t="s">
        <v>40</v>
      </c>
      <c r="V58" s="8">
        <v>1991</v>
      </c>
      <c r="W58" s="8">
        <v>5</v>
      </c>
      <c r="X58" s="8">
        <v>44</v>
      </c>
    </row>
    <row r="59" spans="2:23" ht="11.25">
      <c r="B59" s="17"/>
      <c r="O59" s="18"/>
      <c r="P59" s="21"/>
      <c r="Q59" s="20"/>
      <c r="R59" s="21"/>
      <c r="S59" s="17"/>
      <c r="W59" s="8">
        <v>5</v>
      </c>
    </row>
    <row r="60" spans="1:24" ht="11.25">
      <c r="A60" s="3">
        <v>1</v>
      </c>
      <c r="B60" s="3">
        <v>12</v>
      </c>
      <c r="C60" s="5" t="s">
        <v>111</v>
      </c>
      <c r="D60" s="3">
        <f>(3*91)-F60-J60-P60</f>
        <v>120</v>
      </c>
      <c r="E60" s="5" t="s">
        <v>29</v>
      </c>
      <c r="F60" s="3">
        <v>59</v>
      </c>
      <c r="G60" s="11">
        <v>0.037453703703703704</v>
      </c>
      <c r="H60" s="4">
        <v>3</v>
      </c>
      <c r="I60" s="5" t="s">
        <v>57</v>
      </c>
      <c r="J60" s="3">
        <v>46</v>
      </c>
      <c r="K60" s="9">
        <v>0.04344907407407408</v>
      </c>
      <c r="L60" s="3">
        <v>4</v>
      </c>
      <c r="M60" s="6">
        <f>G60+K60</f>
        <v>0.08090277777777778</v>
      </c>
      <c r="N60" s="4">
        <v>1</v>
      </c>
      <c r="O60" s="5" t="s">
        <v>18</v>
      </c>
      <c r="P60" s="4">
        <v>48</v>
      </c>
      <c r="Q60" s="6">
        <v>0.06444444444444444</v>
      </c>
      <c r="R60" s="4">
        <v>3</v>
      </c>
      <c r="S60" s="3">
        <v>2</v>
      </c>
      <c r="T60" s="6">
        <f>Q60+M60</f>
        <v>0.14534722222222224</v>
      </c>
      <c r="U60" s="15" t="s">
        <v>41</v>
      </c>
      <c r="V60" s="8">
        <v>1991</v>
      </c>
      <c r="W60" s="8">
        <v>5</v>
      </c>
      <c r="X60" s="8">
        <v>44</v>
      </c>
    </row>
    <row r="61" spans="1:24" ht="11.25">
      <c r="A61" s="3">
        <v>8</v>
      </c>
      <c r="B61" s="3">
        <v>11</v>
      </c>
      <c r="C61" s="5" t="s">
        <v>112</v>
      </c>
      <c r="D61" s="3">
        <f>(3*91)-F61-J61-P61</f>
        <v>138</v>
      </c>
      <c r="E61" s="5" t="s">
        <v>113</v>
      </c>
      <c r="F61" s="3">
        <v>55</v>
      </c>
      <c r="G61" s="11">
        <v>0.04510416666666667</v>
      </c>
      <c r="H61" s="4">
        <v>8</v>
      </c>
      <c r="I61" s="5" t="s">
        <v>33</v>
      </c>
      <c r="J61" s="3">
        <v>42</v>
      </c>
      <c r="K61" s="9">
        <v>0.056712962962962965</v>
      </c>
      <c r="L61" s="3">
        <v>9</v>
      </c>
      <c r="M61" s="6">
        <f>G61+K61</f>
        <v>0.10181712962962963</v>
      </c>
      <c r="N61" s="4">
        <v>9</v>
      </c>
      <c r="O61" s="5" t="s">
        <v>34</v>
      </c>
      <c r="P61" s="4">
        <v>38</v>
      </c>
      <c r="Q61" s="9">
        <v>0.07612268518518518</v>
      </c>
      <c r="R61" s="4">
        <v>8</v>
      </c>
      <c r="S61" s="3">
        <v>8</v>
      </c>
      <c r="T61" s="6">
        <f>Q61+M61</f>
        <v>0.1779398148148148</v>
      </c>
      <c r="U61" s="15" t="s">
        <v>80</v>
      </c>
      <c r="V61" s="8">
        <v>1991</v>
      </c>
      <c r="W61" s="8">
        <v>5</v>
      </c>
      <c r="X61" s="8">
        <v>44</v>
      </c>
    </row>
    <row r="62" spans="1:24" ht="11.25">
      <c r="A62" s="3">
        <v>10</v>
      </c>
      <c r="B62" s="4">
        <v>105</v>
      </c>
      <c r="C62" s="5" t="s">
        <v>97</v>
      </c>
      <c r="D62" s="3">
        <f>91-F62</f>
        <v>36</v>
      </c>
      <c r="E62" s="5" t="s">
        <v>39</v>
      </c>
      <c r="F62" s="3">
        <v>55</v>
      </c>
      <c r="G62" s="9">
        <v>0.042222222222222223</v>
      </c>
      <c r="H62" s="4">
        <v>9</v>
      </c>
      <c r="I62" s="12"/>
      <c r="J62" s="3"/>
      <c r="K62" s="9">
        <v>0.043159722222222224</v>
      </c>
      <c r="L62" s="4">
        <v>10</v>
      </c>
      <c r="M62" s="6">
        <f>G62+K62</f>
        <v>0.08538194444444444</v>
      </c>
      <c r="N62" s="4">
        <v>9</v>
      </c>
      <c r="O62" s="12"/>
      <c r="P62" s="4"/>
      <c r="Q62" s="9">
        <v>0.08659722222222221</v>
      </c>
      <c r="R62" s="3">
        <v>9</v>
      </c>
      <c r="S62" s="3">
        <v>9</v>
      </c>
      <c r="T62" s="6">
        <f>Q62+M62</f>
        <v>0.17197916666666666</v>
      </c>
      <c r="U62" s="7" t="s">
        <v>61</v>
      </c>
      <c r="V62" s="8">
        <v>1991</v>
      </c>
      <c r="W62" s="8">
        <v>5</v>
      </c>
      <c r="X62" s="8">
        <v>44</v>
      </c>
    </row>
    <row r="66" spans="1:24" ht="11.25">
      <c r="A66" s="3">
        <v>6</v>
      </c>
      <c r="B66" s="4">
        <v>63</v>
      </c>
      <c r="C66" s="10" t="s">
        <v>115</v>
      </c>
      <c r="D66" s="3">
        <f aca="true" t="shared" si="13" ref="D66:D73">(3*92)-F66-J66-P66</f>
        <v>91</v>
      </c>
      <c r="E66" s="5" t="s">
        <v>39</v>
      </c>
      <c r="F66" s="3">
        <v>54</v>
      </c>
      <c r="G66" s="6">
        <v>0.058194444444444444</v>
      </c>
      <c r="H66" s="4">
        <v>14</v>
      </c>
      <c r="I66" s="5" t="s">
        <v>106</v>
      </c>
      <c r="J66" s="3">
        <v>62</v>
      </c>
      <c r="K66" s="6">
        <v>0.05334490740740741</v>
      </c>
      <c r="L66" s="3">
        <v>4</v>
      </c>
      <c r="M66" s="6">
        <f aca="true" t="shared" si="14" ref="M66:M73">K66+G66</f>
        <v>0.11153935185185185</v>
      </c>
      <c r="N66" s="4">
        <v>7</v>
      </c>
      <c r="O66" s="5" t="s">
        <v>12</v>
      </c>
      <c r="P66" s="4">
        <v>69</v>
      </c>
      <c r="Q66" s="6">
        <v>0.058402777777777776</v>
      </c>
      <c r="R66" s="4">
        <v>6</v>
      </c>
      <c r="S66" s="4">
        <v>6</v>
      </c>
      <c r="T66" s="6">
        <f aca="true" t="shared" si="15" ref="T66:T73">Q66+M66</f>
        <v>0.16994212962962962</v>
      </c>
      <c r="U66" s="7" t="s">
        <v>40</v>
      </c>
      <c r="V66" s="8">
        <v>1992</v>
      </c>
      <c r="W66" s="8">
        <v>6</v>
      </c>
      <c r="X66" s="8">
        <v>54</v>
      </c>
    </row>
    <row r="67" spans="1:24" ht="11.25">
      <c r="A67" s="3">
        <v>14</v>
      </c>
      <c r="B67" s="4">
        <v>62</v>
      </c>
      <c r="C67" s="5" t="s">
        <v>116</v>
      </c>
      <c r="D67" s="3">
        <f t="shared" si="13"/>
        <v>113</v>
      </c>
      <c r="E67" s="5" t="s">
        <v>45</v>
      </c>
      <c r="F67" s="3">
        <v>55</v>
      </c>
      <c r="G67" s="6">
        <v>0.06091435185185185</v>
      </c>
      <c r="H67" s="4">
        <v>15</v>
      </c>
      <c r="I67" s="5" t="s">
        <v>46</v>
      </c>
      <c r="J67" s="3">
        <v>58</v>
      </c>
      <c r="K67" s="6">
        <v>0.05628472222222222</v>
      </c>
      <c r="L67" s="3">
        <v>10</v>
      </c>
      <c r="M67" s="6">
        <f t="shared" si="14"/>
        <v>0.11719907407407407</v>
      </c>
      <c r="N67" s="4">
        <v>12</v>
      </c>
      <c r="O67" s="5" t="s">
        <v>4</v>
      </c>
      <c r="P67" s="4">
        <v>50</v>
      </c>
      <c r="Q67" s="6">
        <v>0.06302083333333333</v>
      </c>
      <c r="R67" s="4">
        <v>11</v>
      </c>
      <c r="S67" s="4">
        <v>14</v>
      </c>
      <c r="T67" s="6">
        <f t="shared" si="15"/>
        <v>0.1802199074074074</v>
      </c>
      <c r="U67" s="7" t="s">
        <v>40</v>
      </c>
      <c r="V67" s="8">
        <v>1992</v>
      </c>
      <c r="W67" s="8">
        <v>6</v>
      </c>
      <c r="X67" s="8">
        <v>54</v>
      </c>
    </row>
    <row r="68" spans="1:24" ht="11.25">
      <c r="A68" s="3">
        <v>17</v>
      </c>
      <c r="B68" s="4">
        <v>56</v>
      </c>
      <c r="C68" s="5" t="s">
        <v>83</v>
      </c>
      <c r="D68" s="3">
        <f t="shared" si="13"/>
        <v>106</v>
      </c>
      <c r="E68" s="5" t="s">
        <v>16</v>
      </c>
      <c r="F68" s="3">
        <v>58</v>
      </c>
      <c r="G68" s="6">
        <v>0.061932870370370374</v>
      </c>
      <c r="H68" s="4">
        <v>18</v>
      </c>
      <c r="I68" s="5" t="s">
        <v>14</v>
      </c>
      <c r="J68" s="3">
        <v>58</v>
      </c>
      <c r="K68" s="6">
        <v>0.05851851851851852</v>
      </c>
      <c r="L68" s="3">
        <v>12</v>
      </c>
      <c r="M68" s="6">
        <f t="shared" si="14"/>
        <v>0.1204513888888889</v>
      </c>
      <c r="N68" s="4">
        <v>16</v>
      </c>
      <c r="O68" s="5" t="s">
        <v>43</v>
      </c>
      <c r="P68" s="4">
        <v>54</v>
      </c>
      <c r="Q68" s="6">
        <v>0.07118055555555557</v>
      </c>
      <c r="R68" s="4">
        <v>22</v>
      </c>
      <c r="S68" s="4">
        <v>17</v>
      </c>
      <c r="T68" s="6">
        <f t="shared" si="15"/>
        <v>0.19163194444444448</v>
      </c>
      <c r="U68" s="7" t="s">
        <v>40</v>
      </c>
      <c r="V68" s="8">
        <v>1992</v>
      </c>
      <c r="W68" s="8">
        <v>6</v>
      </c>
      <c r="X68" s="8">
        <v>54</v>
      </c>
    </row>
    <row r="69" spans="1:24" ht="11.25">
      <c r="A69" s="3">
        <v>18</v>
      </c>
      <c r="B69" s="4">
        <v>79</v>
      </c>
      <c r="C69" s="5" t="s">
        <v>47</v>
      </c>
      <c r="D69" s="3">
        <f t="shared" si="13"/>
        <v>80</v>
      </c>
      <c r="E69" s="5" t="s">
        <v>26</v>
      </c>
      <c r="F69" s="3">
        <v>64</v>
      </c>
      <c r="G69" s="6">
        <v>0.06432870370370371</v>
      </c>
      <c r="H69" s="4">
        <v>21</v>
      </c>
      <c r="I69" s="5" t="s">
        <v>69</v>
      </c>
      <c r="J69" s="3">
        <v>65</v>
      </c>
      <c r="K69" s="6">
        <v>0.060069444444444446</v>
      </c>
      <c r="L69" s="3">
        <v>14</v>
      </c>
      <c r="M69" s="6">
        <f t="shared" si="14"/>
        <v>0.12439814814814815</v>
      </c>
      <c r="N69" s="4">
        <v>19</v>
      </c>
      <c r="O69" s="5" t="s">
        <v>117</v>
      </c>
      <c r="P69" s="4">
        <v>67</v>
      </c>
      <c r="Q69" s="6">
        <v>0.06800925925925926</v>
      </c>
      <c r="R69" s="4">
        <v>16</v>
      </c>
      <c r="S69" s="4">
        <v>18</v>
      </c>
      <c r="T69" s="6">
        <f t="shared" si="15"/>
        <v>0.19240740740740742</v>
      </c>
      <c r="U69" s="7" t="s">
        <v>40</v>
      </c>
      <c r="V69" s="8">
        <v>1992</v>
      </c>
      <c r="W69" s="8">
        <v>6</v>
      </c>
      <c r="X69" s="8">
        <v>54</v>
      </c>
    </row>
    <row r="70" spans="1:24" ht="11.25">
      <c r="A70" s="3">
        <v>24</v>
      </c>
      <c r="B70" s="4">
        <v>76</v>
      </c>
      <c r="C70" s="10" t="s">
        <v>119</v>
      </c>
      <c r="D70" s="3">
        <f t="shared" si="13"/>
        <v>70</v>
      </c>
      <c r="E70" s="5" t="s">
        <v>104</v>
      </c>
      <c r="F70" s="3">
        <v>68</v>
      </c>
      <c r="G70" s="9">
        <v>0.061377314814814815</v>
      </c>
      <c r="H70" s="4">
        <v>17</v>
      </c>
      <c r="I70" s="16" t="s">
        <v>120</v>
      </c>
      <c r="J70" s="3">
        <v>71</v>
      </c>
      <c r="K70" s="9">
        <v>0.059398148148148144</v>
      </c>
      <c r="L70" s="3">
        <v>13</v>
      </c>
      <c r="M70" s="6">
        <f t="shared" si="14"/>
        <v>0.12077546296296296</v>
      </c>
      <c r="N70" s="4">
        <v>17</v>
      </c>
      <c r="O70" s="5" t="s">
        <v>105</v>
      </c>
      <c r="P70" s="4">
        <v>67</v>
      </c>
      <c r="Q70" s="9">
        <v>0.08378472222222222</v>
      </c>
      <c r="R70" s="4">
        <v>27</v>
      </c>
      <c r="S70" s="4">
        <v>24</v>
      </c>
      <c r="T70" s="6">
        <f t="shared" si="15"/>
        <v>0.20456018518518518</v>
      </c>
      <c r="U70" s="7" t="s">
        <v>40</v>
      </c>
      <c r="V70" s="8">
        <v>1992</v>
      </c>
      <c r="W70" s="8">
        <v>6</v>
      </c>
      <c r="X70" s="8">
        <v>54</v>
      </c>
    </row>
    <row r="71" spans="1:24" ht="11.25">
      <c r="A71" s="3">
        <v>25</v>
      </c>
      <c r="B71" s="4">
        <v>50</v>
      </c>
      <c r="C71" s="10" t="s">
        <v>121</v>
      </c>
      <c r="D71" s="3">
        <f t="shared" si="13"/>
        <v>45</v>
      </c>
      <c r="E71" s="5" t="s">
        <v>122</v>
      </c>
      <c r="F71" s="3">
        <v>77</v>
      </c>
      <c r="G71" s="9">
        <v>0.07148148148148148</v>
      </c>
      <c r="H71" s="4">
        <v>28</v>
      </c>
      <c r="I71" s="16" t="s">
        <v>123</v>
      </c>
      <c r="J71" s="3">
        <v>77</v>
      </c>
      <c r="K71" s="9">
        <v>0.06871527777777778</v>
      </c>
      <c r="L71" s="3">
        <v>24</v>
      </c>
      <c r="M71" s="6">
        <f t="shared" si="14"/>
        <v>0.14019675925925926</v>
      </c>
      <c r="N71" s="4">
        <v>26</v>
      </c>
      <c r="O71" s="5" t="s">
        <v>124</v>
      </c>
      <c r="P71" s="4">
        <v>77</v>
      </c>
      <c r="Q71" s="9">
        <v>0.07373842592592593</v>
      </c>
      <c r="R71" s="4">
        <v>24</v>
      </c>
      <c r="S71" s="4">
        <v>25</v>
      </c>
      <c r="T71" s="6">
        <f t="shared" si="15"/>
        <v>0.21393518518518517</v>
      </c>
      <c r="U71" s="7" t="s">
        <v>40</v>
      </c>
      <c r="V71" s="8">
        <v>1992</v>
      </c>
      <c r="W71" s="8">
        <v>6</v>
      </c>
      <c r="X71" s="8">
        <v>54</v>
      </c>
    </row>
    <row r="72" spans="1:24" ht="11.25">
      <c r="A72" s="3">
        <v>26</v>
      </c>
      <c r="B72" s="4">
        <v>75</v>
      </c>
      <c r="C72" s="10" t="s">
        <v>125</v>
      </c>
      <c r="D72" s="3">
        <f t="shared" si="13"/>
        <v>86</v>
      </c>
      <c r="E72" s="5" t="s">
        <v>126</v>
      </c>
      <c r="F72" s="3">
        <v>61</v>
      </c>
      <c r="G72" s="9">
        <v>0.06585648148148149</v>
      </c>
      <c r="H72" s="4">
        <v>23</v>
      </c>
      <c r="I72" s="16" t="s">
        <v>127</v>
      </c>
      <c r="J72" s="3">
        <v>59</v>
      </c>
      <c r="K72" s="9">
        <v>0.07369212962962964</v>
      </c>
      <c r="L72" s="3">
        <v>27</v>
      </c>
      <c r="M72" s="6">
        <f t="shared" si="14"/>
        <v>0.1395486111111111</v>
      </c>
      <c r="N72" s="4">
        <v>25</v>
      </c>
      <c r="O72" s="5" t="s">
        <v>128</v>
      </c>
      <c r="P72" s="4">
        <v>70</v>
      </c>
      <c r="Q72" s="9">
        <v>0.07612268518518518</v>
      </c>
      <c r="R72" s="4">
        <v>25</v>
      </c>
      <c r="S72" s="4">
        <v>26</v>
      </c>
      <c r="T72" s="6">
        <f t="shared" si="15"/>
        <v>0.21567129629629628</v>
      </c>
      <c r="U72" s="7" t="s">
        <v>40</v>
      </c>
      <c r="V72" s="8">
        <v>1992</v>
      </c>
      <c r="W72" s="8">
        <v>6</v>
      </c>
      <c r="X72" s="8">
        <v>54</v>
      </c>
    </row>
    <row r="73" spans="1:24" ht="11.25">
      <c r="A73" s="3">
        <v>28</v>
      </c>
      <c r="B73" s="4">
        <v>86</v>
      </c>
      <c r="C73" s="10" t="s">
        <v>129</v>
      </c>
      <c r="D73" s="3">
        <f t="shared" si="13"/>
        <v>118</v>
      </c>
      <c r="E73" s="5" t="s">
        <v>11</v>
      </c>
      <c r="F73" s="3">
        <v>54</v>
      </c>
      <c r="G73" s="9">
        <v>0.06945601851851851</v>
      </c>
      <c r="H73" s="4">
        <v>27</v>
      </c>
      <c r="I73" s="16" t="s">
        <v>51</v>
      </c>
      <c r="J73" s="3">
        <v>49</v>
      </c>
      <c r="K73" s="9">
        <v>0.07859953703703704</v>
      </c>
      <c r="L73" s="3">
        <v>28</v>
      </c>
      <c r="M73" s="6">
        <f t="shared" si="14"/>
        <v>0.14805555555555555</v>
      </c>
      <c r="N73" s="4">
        <v>27</v>
      </c>
      <c r="O73" s="5" t="s">
        <v>52</v>
      </c>
      <c r="P73" s="4">
        <v>55</v>
      </c>
      <c r="Q73" s="9">
        <v>0.09306712962962964</v>
      </c>
      <c r="R73" s="4">
        <v>29</v>
      </c>
      <c r="S73" s="4">
        <v>29</v>
      </c>
      <c r="T73" s="6">
        <f t="shared" si="15"/>
        <v>0.2411226851851852</v>
      </c>
      <c r="U73" s="7" t="s">
        <v>40</v>
      </c>
      <c r="V73" s="8">
        <v>1992</v>
      </c>
      <c r="W73" s="8">
        <v>6</v>
      </c>
      <c r="X73" s="8">
        <v>54</v>
      </c>
    </row>
    <row r="74" spans="2:19" ht="11.25">
      <c r="B74" s="17"/>
      <c r="F74" s="24"/>
      <c r="G74" s="25"/>
      <c r="O74" s="18"/>
      <c r="P74" s="21"/>
      <c r="Q74" s="20"/>
      <c r="R74" s="21"/>
      <c r="S74" s="17"/>
    </row>
    <row r="75" spans="2:16" ht="11.25">
      <c r="B75" s="17"/>
      <c r="F75" s="24"/>
      <c r="G75" s="25"/>
      <c r="P75" s="13"/>
    </row>
    <row r="77" spans="1:24" ht="11.25">
      <c r="A77" s="26">
        <v>7</v>
      </c>
      <c r="B77" s="27">
        <v>2</v>
      </c>
      <c r="C77" s="5" t="s">
        <v>115</v>
      </c>
      <c r="D77" s="4">
        <v>94</v>
      </c>
      <c r="E77" s="5" t="s">
        <v>39</v>
      </c>
      <c r="F77" s="4"/>
      <c r="G77" s="28">
        <v>0.04099537037037037</v>
      </c>
      <c r="H77" s="4">
        <v>19</v>
      </c>
      <c r="I77" s="5" t="s">
        <v>106</v>
      </c>
      <c r="J77" s="4"/>
      <c r="K77" s="28">
        <v>0.03652777777777778</v>
      </c>
      <c r="L77" s="4">
        <v>9</v>
      </c>
      <c r="M77" s="6">
        <f aca="true" t="shared" si="16" ref="M77:M84">G77+K77</f>
        <v>0.07752314814814815</v>
      </c>
      <c r="N77" s="4">
        <v>12</v>
      </c>
      <c r="O77" s="5" t="s">
        <v>12</v>
      </c>
      <c r="P77" s="4"/>
      <c r="Q77" s="28">
        <v>0.05655092592592592</v>
      </c>
      <c r="R77" s="4">
        <v>4</v>
      </c>
      <c r="S77" s="4">
        <v>7</v>
      </c>
      <c r="T77" s="28">
        <f aca="true" t="shared" si="17" ref="T77:T84">Q77+M77</f>
        <v>0.13407407407407407</v>
      </c>
      <c r="U77" s="7" t="s">
        <v>130</v>
      </c>
      <c r="V77" s="8">
        <v>1993</v>
      </c>
      <c r="W77" s="8">
        <v>7</v>
      </c>
      <c r="X77" s="8">
        <v>44</v>
      </c>
    </row>
    <row r="78" spans="1:24" ht="11.25">
      <c r="A78" s="26">
        <v>18</v>
      </c>
      <c r="B78" s="27">
        <v>3</v>
      </c>
      <c r="C78" s="10" t="s">
        <v>131</v>
      </c>
      <c r="D78" s="4">
        <v>116</v>
      </c>
      <c r="E78" s="5" t="s">
        <v>46</v>
      </c>
      <c r="F78" s="4"/>
      <c r="G78" s="28">
        <v>0.042222222222222223</v>
      </c>
      <c r="H78" s="4">
        <v>22</v>
      </c>
      <c r="I78" s="16" t="s">
        <v>4</v>
      </c>
      <c r="J78" s="4"/>
      <c r="K78" s="28">
        <v>0.040393518518518516</v>
      </c>
      <c r="L78" s="4">
        <v>23</v>
      </c>
      <c r="M78" s="6">
        <f t="shared" si="16"/>
        <v>0.08261574074074074</v>
      </c>
      <c r="N78" s="4">
        <v>22</v>
      </c>
      <c r="O78" s="5" t="s">
        <v>45</v>
      </c>
      <c r="P78" s="4"/>
      <c r="Q78" s="28">
        <v>0.06619212962962963</v>
      </c>
      <c r="R78" s="4">
        <v>15</v>
      </c>
      <c r="S78" s="4">
        <v>18</v>
      </c>
      <c r="T78" s="28">
        <f t="shared" si="17"/>
        <v>0.14880787037037035</v>
      </c>
      <c r="U78" s="7" t="s">
        <v>130</v>
      </c>
      <c r="V78" s="8">
        <v>1993</v>
      </c>
      <c r="W78" s="8">
        <v>7</v>
      </c>
      <c r="X78" s="8">
        <v>44</v>
      </c>
    </row>
    <row r="79" spans="1:24" ht="11.25">
      <c r="A79" s="26">
        <v>21</v>
      </c>
      <c r="B79" s="27">
        <v>21</v>
      </c>
      <c r="C79" s="10" t="s">
        <v>132</v>
      </c>
      <c r="D79" s="4">
        <v>67</v>
      </c>
      <c r="E79" s="5" t="s">
        <v>100</v>
      </c>
      <c r="F79" s="4"/>
      <c r="G79" s="28">
        <v>0.0430787037037037</v>
      </c>
      <c r="H79" s="4">
        <v>25</v>
      </c>
      <c r="I79" s="5" t="s">
        <v>133</v>
      </c>
      <c r="J79" s="4"/>
      <c r="K79" s="28">
        <v>0.0415625</v>
      </c>
      <c r="L79" s="4">
        <v>26</v>
      </c>
      <c r="M79" s="6">
        <f t="shared" si="16"/>
        <v>0.0846412037037037</v>
      </c>
      <c r="N79" s="4">
        <v>25</v>
      </c>
      <c r="O79" s="5" t="s">
        <v>134</v>
      </c>
      <c r="P79" s="4"/>
      <c r="Q79" s="28">
        <v>0.06806712962962963</v>
      </c>
      <c r="R79" s="4">
        <v>18</v>
      </c>
      <c r="S79" s="4">
        <v>21</v>
      </c>
      <c r="T79" s="28">
        <f t="shared" si="17"/>
        <v>0.15270833333333333</v>
      </c>
      <c r="U79" s="7" t="s">
        <v>130</v>
      </c>
      <c r="V79" s="8">
        <v>1993</v>
      </c>
      <c r="W79" s="8">
        <v>7</v>
      </c>
      <c r="X79" s="8">
        <v>44</v>
      </c>
    </row>
    <row r="80" spans="1:24" ht="11.25">
      <c r="A80" s="26">
        <v>28</v>
      </c>
      <c r="B80" s="27">
        <v>4</v>
      </c>
      <c r="C80" s="5" t="s">
        <v>135</v>
      </c>
      <c r="D80" s="4">
        <v>93</v>
      </c>
      <c r="E80" s="5" t="s">
        <v>136</v>
      </c>
      <c r="F80" s="4"/>
      <c r="G80" s="28">
        <v>0.04776620370370371</v>
      </c>
      <c r="H80" s="4">
        <v>35</v>
      </c>
      <c r="I80" s="5" t="s">
        <v>137</v>
      </c>
      <c r="J80" s="4"/>
      <c r="K80" s="28">
        <v>0.04253472222222222</v>
      </c>
      <c r="L80" s="4">
        <v>31</v>
      </c>
      <c r="M80" s="6">
        <f t="shared" si="16"/>
        <v>0.09030092592592592</v>
      </c>
      <c r="N80" s="4">
        <v>34</v>
      </c>
      <c r="O80" s="5" t="s">
        <v>95</v>
      </c>
      <c r="P80" s="4"/>
      <c r="Q80" s="28">
        <v>0.06934027777777778</v>
      </c>
      <c r="R80" s="4">
        <v>21</v>
      </c>
      <c r="S80" s="4">
        <v>28</v>
      </c>
      <c r="T80" s="28">
        <f t="shared" si="17"/>
        <v>0.15964120370370372</v>
      </c>
      <c r="U80" s="7" t="s">
        <v>130</v>
      </c>
      <c r="V80" s="8">
        <v>1993</v>
      </c>
      <c r="W80" s="8">
        <v>7</v>
      </c>
      <c r="X80" s="8">
        <v>44</v>
      </c>
    </row>
    <row r="81" spans="1:24" ht="11.25">
      <c r="A81" s="26">
        <v>30</v>
      </c>
      <c r="B81" s="27">
        <v>30</v>
      </c>
      <c r="C81" s="5" t="s">
        <v>138</v>
      </c>
      <c r="D81" s="4">
        <v>48</v>
      </c>
      <c r="E81" s="5" t="s">
        <v>123</v>
      </c>
      <c r="F81" s="4"/>
      <c r="G81" s="28">
        <v>0.04405092592592593</v>
      </c>
      <c r="H81" s="4">
        <v>30</v>
      </c>
      <c r="I81" s="5" t="s">
        <v>139</v>
      </c>
      <c r="J81" s="4"/>
      <c r="K81" s="28">
        <v>0.04237268518518519</v>
      </c>
      <c r="L81" s="4">
        <v>29</v>
      </c>
      <c r="M81" s="6">
        <f t="shared" si="16"/>
        <v>0.08642361111111112</v>
      </c>
      <c r="N81" s="4">
        <v>29</v>
      </c>
      <c r="O81" s="5" t="s">
        <v>124</v>
      </c>
      <c r="P81" s="4"/>
      <c r="Q81" s="28">
        <v>0.07479166666666666</v>
      </c>
      <c r="R81" s="4">
        <v>32</v>
      </c>
      <c r="S81" s="4">
        <v>30</v>
      </c>
      <c r="T81" s="28">
        <f t="shared" si="17"/>
        <v>0.16121527777777778</v>
      </c>
      <c r="U81" s="7" t="s">
        <v>130</v>
      </c>
      <c r="V81" s="8">
        <v>1993</v>
      </c>
      <c r="W81" s="8">
        <v>7</v>
      </c>
      <c r="X81" s="8">
        <v>44</v>
      </c>
    </row>
    <row r="82" spans="1:24" ht="11.25">
      <c r="A82" s="26">
        <v>31</v>
      </c>
      <c r="B82" s="27">
        <v>19</v>
      </c>
      <c r="C82" s="5" t="s">
        <v>140</v>
      </c>
      <c r="D82" s="4">
        <v>86</v>
      </c>
      <c r="E82" s="5" t="s">
        <v>141</v>
      </c>
      <c r="F82" s="4"/>
      <c r="G82" s="28">
        <v>0.04736111111111111</v>
      </c>
      <c r="H82" s="4">
        <v>34</v>
      </c>
      <c r="I82" s="5" t="s">
        <v>142</v>
      </c>
      <c r="J82" s="4"/>
      <c r="K82" s="28">
        <v>0.04348379629629629</v>
      </c>
      <c r="L82" s="4">
        <v>33</v>
      </c>
      <c r="M82" s="6">
        <f t="shared" si="16"/>
        <v>0.0908449074074074</v>
      </c>
      <c r="N82" s="4">
        <v>35</v>
      </c>
      <c r="O82" s="5" t="s">
        <v>143</v>
      </c>
      <c r="P82" s="4"/>
      <c r="Q82" s="28">
        <v>0.07319444444444444</v>
      </c>
      <c r="R82" s="4">
        <v>30</v>
      </c>
      <c r="S82" s="4">
        <v>31</v>
      </c>
      <c r="T82" s="28">
        <f t="shared" si="17"/>
        <v>0.16403935185185184</v>
      </c>
      <c r="U82" s="7" t="s">
        <v>130</v>
      </c>
      <c r="V82" s="8">
        <v>1993</v>
      </c>
      <c r="W82" s="8">
        <v>7</v>
      </c>
      <c r="X82" s="8">
        <v>44</v>
      </c>
    </row>
    <row r="83" spans="1:24" ht="11.25">
      <c r="A83" s="26">
        <v>32</v>
      </c>
      <c r="B83" s="27">
        <v>8</v>
      </c>
      <c r="C83" s="5" t="s">
        <v>144</v>
      </c>
      <c r="D83" s="4">
        <v>73</v>
      </c>
      <c r="E83" s="5" t="s">
        <v>104</v>
      </c>
      <c r="F83" s="4"/>
      <c r="G83" s="28">
        <v>0.0421875</v>
      </c>
      <c r="H83" s="4">
        <v>21</v>
      </c>
      <c r="I83" s="5" t="s">
        <v>120</v>
      </c>
      <c r="J83" s="4"/>
      <c r="K83" s="28">
        <v>0.039317129629629625</v>
      </c>
      <c r="L83" s="4">
        <v>18</v>
      </c>
      <c r="M83" s="6">
        <f t="shared" si="16"/>
        <v>0.08150462962962962</v>
      </c>
      <c r="N83" s="4">
        <v>20</v>
      </c>
      <c r="O83" s="5" t="s">
        <v>105</v>
      </c>
      <c r="P83" s="4"/>
      <c r="Q83" s="28">
        <v>0.08296296296296296</v>
      </c>
      <c r="R83" s="4">
        <v>37</v>
      </c>
      <c r="S83" s="4">
        <v>32</v>
      </c>
      <c r="T83" s="28">
        <f t="shared" si="17"/>
        <v>0.16446759259259258</v>
      </c>
      <c r="U83" s="7" t="s">
        <v>130</v>
      </c>
      <c r="V83" s="8">
        <v>1993</v>
      </c>
      <c r="W83" s="8">
        <v>7</v>
      </c>
      <c r="X83" s="8">
        <v>44</v>
      </c>
    </row>
    <row r="84" spans="1:24" ht="11.25">
      <c r="A84" s="26">
        <v>35</v>
      </c>
      <c r="B84" s="27">
        <v>20</v>
      </c>
      <c r="C84" s="5" t="s">
        <v>145</v>
      </c>
      <c r="D84" s="4">
        <v>79</v>
      </c>
      <c r="E84" s="5" t="s">
        <v>146</v>
      </c>
      <c r="F84" s="4"/>
      <c r="G84" s="28">
        <v>0.04434027777777778</v>
      </c>
      <c r="H84" s="4">
        <v>31</v>
      </c>
      <c r="I84" s="5" t="s">
        <v>147</v>
      </c>
      <c r="J84" s="4"/>
      <c r="K84" s="28">
        <v>0.04413194444444444</v>
      </c>
      <c r="L84" s="4">
        <v>36</v>
      </c>
      <c r="M84" s="6">
        <f t="shared" si="16"/>
        <v>0.08847222222222222</v>
      </c>
      <c r="N84" s="4">
        <v>31</v>
      </c>
      <c r="O84" s="5" t="s">
        <v>148</v>
      </c>
      <c r="P84" s="4"/>
      <c r="Q84" s="28">
        <v>0.08114583333333333</v>
      </c>
      <c r="R84" s="4">
        <v>35</v>
      </c>
      <c r="S84" s="4">
        <v>35</v>
      </c>
      <c r="T84" s="28">
        <f t="shared" si="17"/>
        <v>0.16961805555555554</v>
      </c>
      <c r="U84" s="7" t="s">
        <v>130</v>
      </c>
      <c r="V84" s="8">
        <v>1993</v>
      </c>
      <c r="W84" s="8">
        <v>7</v>
      </c>
      <c r="X84" s="8">
        <v>44</v>
      </c>
    </row>
    <row r="85" spans="1:23" ht="11.25">
      <c r="A85" s="29"/>
      <c r="B85" s="30"/>
      <c r="D85" s="13"/>
      <c r="F85" s="13"/>
      <c r="G85" s="31"/>
      <c r="J85" s="13"/>
      <c r="K85" s="31"/>
      <c r="P85" s="13"/>
      <c r="Q85" s="31"/>
      <c r="R85" s="17"/>
      <c r="S85" s="17"/>
      <c r="T85" s="31"/>
      <c r="W85" s="8">
        <v>7</v>
      </c>
    </row>
    <row r="86" spans="1:24" ht="11.25">
      <c r="A86" s="26">
        <v>9</v>
      </c>
      <c r="B86" s="27">
        <v>33</v>
      </c>
      <c r="C86" s="5" t="s">
        <v>150</v>
      </c>
      <c r="D86" s="4">
        <v>125</v>
      </c>
      <c r="E86" s="5" t="s">
        <v>18</v>
      </c>
      <c r="F86" s="4"/>
      <c r="G86" s="28">
        <v>0.041747685185185186</v>
      </c>
      <c r="H86" s="4">
        <v>6</v>
      </c>
      <c r="I86" s="5" t="s">
        <v>11</v>
      </c>
      <c r="J86" s="4"/>
      <c r="K86" s="28">
        <v>0.044988425925925925</v>
      </c>
      <c r="L86" s="4">
        <v>12</v>
      </c>
      <c r="M86" s="6">
        <f>G86+K86</f>
        <v>0.08673611111111111</v>
      </c>
      <c r="N86" s="4">
        <v>8</v>
      </c>
      <c r="O86" s="5" t="s">
        <v>10</v>
      </c>
      <c r="P86" s="4"/>
      <c r="Q86" s="28">
        <v>0.07199074074074074</v>
      </c>
      <c r="R86" s="4">
        <v>10</v>
      </c>
      <c r="S86" s="4">
        <v>9</v>
      </c>
      <c r="T86" s="28">
        <f>Q86+M86</f>
        <v>0.15872685185185187</v>
      </c>
      <c r="U86" s="7" t="s">
        <v>149</v>
      </c>
      <c r="V86" s="8">
        <v>1993</v>
      </c>
      <c r="W86" s="8">
        <v>7</v>
      </c>
      <c r="X86" s="8">
        <v>44</v>
      </c>
    </row>
    <row r="87" spans="1:24" ht="11.25">
      <c r="A87" s="26">
        <v>13</v>
      </c>
      <c r="B87" s="27">
        <v>23</v>
      </c>
      <c r="C87" s="5" t="s">
        <v>151</v>
      </c>
      <c r="D87" s="4">
        <v>127</v>
      </c>
      <c r="E87" s="5" t="s">
        <v>118</v>
      </c>
      <c r="F87" s="4"/>
      <c r="G87" s="28">
        <v>0.045196759259259256</v>
      </c>
      <c r="H87" s="4">
        <v>10</v>
      </c>
      <c r="I87" s="5" t="s">
        <v>152</v>
      </c>
      <c r="J87" s="4"/>
      <c r="K87" s="28">
        <v>0.04572916666666666</v>
      </c>
      <c r="L87" s="4">
        <v>13</v>
      </c>
      <c r="M87" s="6">
        <f>G87+K87</f>
        <v>0.09092592592592591</v>
      </c>
      <c r="N87" s="4">
        <v>13</v>
      </c>
      <c r="O87" s="5" t="s">
        <v>153</v>
      </c>
      <c r="P87" s="4"/>
      <c r="Q87" s="28">
        <v>0.07462962962962963</v>
      </c>
      <c r="R87" s="4">
        <v>14</v>
      </c>
      <c r="S87" s="4">
        <v>13</v>
      </c>
      <c r="T87" s="28">
        <f>Q87+M87</f>
        <v>0.16555555555555554</v>
      </c>
      <c r="U87" s="7" t="s">
        <v>149</v>
      </c>
      <c r="V87" s="8">
        <v>1993</v>
      </c>
      <c r="W87" s="8">
        <v>7</v>
      </c>
      <c r="X87" s="8">
        <v>44</v>
      </c>
    </row>
    <row r="88" spans="1:23" ht="11.25">
      <c r="A88" s="29"/>
      <c r="B88" s="30"/>
      <c r="D88" s="13"/>
      <c r="F88" s="13"/>
      <c r="G88" s="31"/>
      <c r="J88" s="17"/>
      <c r="K88" s="32"/>
      <c r="L88" s="17"/>
      <c r="M88" s="25"/>
      <c r="N88" s="17"/>
      <c r="P88" s="17"/>
      <c r="Q88" s="31"/>
      <c r="R88" s="17"/>
      <c r="S88" s="17"/>
      <c r="T88" s="31"/>
      <c r="W88" s="8">
        <v>7</v>
      </c>
    </row>
    <row r="89" spans="1:24" ht="11.25">
      <c r="A89" s="26">
        <v>11</v>
      </c>
      <c r="B89" s="27">
        <v>2</v>
      </c>
      <c r="C89" s="5" t="s">
        <v>157</v>
      </c>
      <c r="D89" s="4">
        <v>38</v>
      </c>
      <c r="E89" s="5" t="s">
        <v>39</v>
      </c>
      <c r="F89" s="4">
        <f>93-D89</f>
        <v>55</v>
      </c>
      <c r="G89" s="28">
        <v>0.04099537037037037</v>
      </c>
      <c r="H89" s="4">
        <v>7</v>
      </c>
      <c r="I89" s="12"/>
      <c r="J89" s="4"/>
      <c r="K89" s="28">
        <v>0.04375</v>
      </c>
      <c r="L89" s="4">
        <v>16</v>
      </c>
      <c r="M89" s="6">
        <f>G89+K89</f>
        <v>0.08474537037037036</v>
      </c>
      <c r="N89" s="4">
        <v>14</v>
      </c>
      <c r="O89" s="12"/>
      <c r="P89" s="4"/>
      <c r="Q89" s="28">
        <v>0.08506944444444443</v>
      </c>
      <c r="R89" s="4">
        <v>11</v>
      </c>
      <c r="S89" s="4">
        <v>11</v>
      </c>
      <c r="T89" s="28">
        <f>Q89+M89</f>
        <v>0.1698148148148148</v>
      </c>
      <c r="U89" s="7" t="s">
        <v>42</v>
      </c>
      <c r="V89" s="8">
        <v>1993</v>
      </c>
      <c r="W89" s="8">
        <v>7</v>
      </c>
      <c r="X89" s="8">
        <v>44</v>
      </c>
    </row>
    <row r="90" spans="1:24" ht="11.25">
      <c r="A90" s="26">
        <v>19</v>
      </c>
      <c r="B90" s="27">
        <v>19</v>
      </c>
      <c r="C90" s="5" t="s">
        <v>158</v>
      </c>
      <c r="D90" s="4">
        <v>34</v>
      </c>
      <c r="E90" s="5" t="s">
        <v>77</v>
      </c>
      <c r="F90" s="4">
        <f>93-D90</f>
        <v>59</v>
      </c>
      <c r="G90" s="28">
        <v>0.05121527777777778</v>
      </c>
      <c r="H90" s="4">
        <v>19</v>
      </c>
      <c r="I90" s="12"/>
      <c r="J90" s="4"/>
      <c r="K90" s="28">
        <v>0.05451388888888889</v>
      </c>
      <c r="L90" s="4">
        <v>19</v>
      </c>
      <c r="M90" s="6">
        <f>G90+K90</f>
        <v>0.10572916666666668</v>
      </c>
      <c r="N90" s="4">
        <v>19</v>
      </c>
      <c r="O90" s="12"/>
      <c r="P90" s="4"/>
      <c r="Q90" s="28">
        <v>0.12318287037037036</v>
      </c>
      <c r="R90" s="4">
        <v>19</v>
      </c>
      <c r="S90" s="4">
        <v>19</v>
      </c>
      <c r="T90" s="28">
        <f>Q90+M90</f>
        <v>0.22891203703703705</v>
      </c>
      <c r="U90" s="7" t="s">
        <v>42</v>
      </c>
      <c r="V90" s="8">
        <v>1993</v>
      </c>
      <c r="W90" s="8">
        <v>7</v>
      </c>
      <c r="X90" s="8">
        <v>44</v>
      </c>
    </row>
    <row r="91" spans="1:20" ht="11.25">
      <c r="A91" s="29"/>
      <c r="B91" s="30"/>
      <c r="D91" s="17"/>
      <c r="F91" s="13"/>
      <c r="G91" s="31"/>
      <c r="J91" s="13"/>
      <c r="K91" s="31"/>
      <c r="P91" s="13"/>
      <c r="Q91" s="31"/>
      <c r="R91" s="13"/>
      <c r="S91" s="13"/>
      <c r="T91" s="31"/>
    </row>
    <row r="92" spans="1:24" ht="11.25">
      <c r="A92" s="3">
        <v>4</v>
      </c>
      <c r="B92" s="4">
        <v>2</v>
      </c>
      <c r="C92" s="5" t="s">
        <v>160</v>
      </c>
      <c r="D92" s="3">
        <f aca="true" t="shared" si="18" ref="D92:D102">(3*94)-(F92+J92+P92)</f>
        <v>97</v>
      </c>
      <c r="E92" s="5" t="s">
        <v>39</v>
      </c>
      <c r="F92" s="3">
        <v>54</v>
      </c>
      <c r="G92" s="6">
        <v>0.05824074074074074</v>
      </c>
      <c r="H92" s="4">
        <v>12</v>
      </c>
      <c r="I92" s="5" t="s">
        <v>106</v>
      </c>
      <c r="J92" s="3">
        <v>62</v>
      </c>
      <c r="K92" s="6">
        <v>0.05681712962962963</v>
      </c>
      <c r="L92" s="4">
        <v>7</v>
      </c>
      <c r="M92" s="6">
        <f aca="true" t="shared" si="19" ref="M92:M101">G92+K92</f>
        <v>0.11505787037037037</v>
      </c>
      <c r="N92" s="4">
        <v>7</v>
      </c>
      <c r="O92" s="5" t="s">
        <v>12</v>
      </c>
      <c r="P92" s="3">
        <v>69</v>
      </c>
      <c r="Q92" s="6">
        <v>0.0587962962962963</v>
      </c>
      <c r="R92" s="4">
        <v>4</v>
      </c>
      <c r="S92" s="4">
        <v>4</v>
      </c>
      <c r="T92" s="6">
        <f aca="true" t="shared" si="20" ref="T92:T101">Q92+M92</f>
        <v>0.17385416666666667</v>
      </c>
      <c r="U92" s="7" t="s">
        <v>40</v>
      </c>
      <c r="V92" s="8">
        <v>1994</v>
      </c>
      <c r="W92" s="8">
        <v>8</v>
      </c>
      <c r="X92" s="8">
        <v>54</v>
      </c>
    </row>
    <row r="93" spans="1:24" ht="11.25">
      <c r="A93" s="3">
        <v>11</v>
      </c>
      <c r="B93" s="4">
        <v>17</v>
      </c>
      <c r="C93" s="5" t="s">
        <v>162</v>
      </c>
      <c r="D93" s="3">
        <f t="shared" si="18"/>
        <v>95</v>
      </c>
      <c r="E93" s="5" t="s">
        <v>16</v>
      </c>
      <c r="F93" s="3">
        <v>58</v>
      </c>
      <c r="G93" s="6">
        <v>0.06436342592592592</v>
      </c>
      <c r="H93" s="4">
        <v>26</v>
      </c>
      <c r="I93" s="5" t="s">
        <v>14</v>
      </c>
      <c r="J93" s="3">
        <v>58</v>
      </c>
      <c r="K93" s="6">
        <v>0.06016203703703704</v>
      </c>
      <c r="L93" s="4">
        <v>13</v>
      </c>
      <c r="M93" s="6">
        <f t="shared" si="19"/>
        <v>0.12452546296296296</v>
      </c>
      <c r="N93" s="4">
        <v>18</v>
      </c>
      <c r="O93" s="5" t="s">
        <v>163</v>
      </c>
      <c r="P93" s="3">
        <v>71</v>
      </c>
      <c r="Q93" s="6">
        <v>0.06534722222222222</v>
      </c>
      <c r="R93" s="4">
        <v>9</v>
      </c>
      <c r="S93" s="4">
        <v>11</v>
      </c>
      <c r="T93" s="6">
        <f t="shared" si="20"/>
        <v>0.18987268518518519</v>
      </c>
      <c r="U93" s="7" t="s">
        <v>40</v>
      </c>
      <c r="V93" s="8">
        <v>1994</v>
      </c>
      <c r="W93" s="8">
        <v>8</v>
      </c>
      <c r="X93" s="8">
        <v>54</v>
      </c>
    </row>
    <row r="94" spans="1:24" ht="11.25">
      <c r="A94" s="3">
        <v>12</v>
      </c>
      <c r="B94" s="4">
        <v>7</v>
      </c>
      <c r="C94" s="5" t="s">
        <v>164</v>
      </c>
      <c r="D94" s="3">
        <f t="shared" si="18"/>
        <v>84</v>
      </c>
      <c r="E94" s="5" t="s">
        <v>180</v>
      </c>
      <c r="F94" s="3">
        <v>66</v>
      </c>
      <c r="G94" s="6">
        <v>0.05924768518518519</v>
      </c>
      <c r="H94" s="4">
        <v>14</v>
      </c>
      <c r="I94" s="5" t="s">
        <v>69</v>
      </c>
      <c r="J94" s="3">
        <v>65</v>
      </c>
      <c r="K94" s="6">
        <v>0.06487268518518519</v>
      </c>
      <c r="L94" s="4">
        <v>24</v>
      </c>
      <c r="M94" s="6">
        <f t="shared" si="19"/>
        <v>0.12412037037037038</v>
      </c>
      <c r="N94" s="4">
        <v>16</v>
      </c>
      <c r="O94" s="5" t="s">
        <v>117</v>
      </c>
      <c r="P94" s="3">
        <v>67</v>
      </c>
      <c r="Q94" s="6">
        <v>0.06767361111111111</v>
      </c>
      <c r="R94" s="4">
        <v>13</v>
      </c>
      <c r="S94" s="4">
        <v>12</v>
      </c>
      <c r="T94" s="6">
        <f t="shared" si="20"/>
        <v>0.1917939814814815</v>
      </c>
      <c r="U94" s="7" t="s">
        <v>40</v>
      </c>
      <c r="V94" s="8">
        <v>1994</v>
      </c>
      <c r="W94" s="8">
        <v>8</v>
      </c>
      <c r="X94" s="8">
        <v>54</v>
      </c>
    </row>
    <row r="95" spans="1:24" ht="11.25">
      <c r="A95" s="3">
        <v>17</v>
      </c>
      <c r="B95" s="4">
        <v>11</v>
      </c>
      <c r="C95" s="10" t="s">
        <v>165</v>
      </c>
      <c r="D95" s="3">
        <f t="shared" si="18"/>
        <v>119</v>
      </c>
      <c r="E95" s="5" t="s">
        <v>46</v>
      </c>
      <c r="F95" s="3">
        <v>58</v>
      </c>
      <c r="G95" s="6">
        <v>0.0621875</v>
      </c>
      <c r="H95" s="4">
        <v>20</v>
      </c>
      <c r="I95" s="5" t="s">
        <v>45</v>
      </c>
      <c r="J95" s="3">
        <v>55</v>
      </c>
      <c r="K95" s="9">
        <v>0.06436342592592592</v>
      </c>
      <c r="L95" s="4">
        <v>21</v>
      </c>
      <c r="M95" s="6">
        <f t="shared" si="19"/>
        <v>0.12655092592592593</v>
      </c>
      <c r="N95" s="4">
        <v>22</v>
      </c>
      <c r="O95" s="5" t="s">
        <v>4</v>
      </c>
      <c r="P95" s="3">
        <v>50</v>
      </c>
      <c r="Q95" s="9">
        <v>0.06938657407407407</v>
      </c>
      <c r="R95" s="4">
        <v>17</v>
      </c>
      <c r="S95" s="4">
        <v>17</v>
      </c>
      <c r="T95" s="6">
        <f t="shared" si="20"/>
        <v>0.1959375</v>
      </c>
      <c r="U95" s="7" t="s">
        <v>40</v>
      </c>
      <c r="V95" s="8">
        <v>1994</v>
      </c>
      <c r="W95" s="8">
        <v>8</v>
      </c>
      <c r="X95" s="8">
        <v>54</v>
      </c>
    </row>
    <row r="96" spans="1:24" ht="11.25">
      <c r="A96" s="3">
        <v>22</v>
      </c>
      <c r="B96" s="3">
        <v>19</v>
      </c>
      <c r="C96" s="5" t="s">
        <v>166</v>
      </c>
      <c r="D96" s="3">
        <f t="shared" si="18"/>
        <v>94</v>
      </c>
      <c r="E96" s="5" t="s">
        <v>26</v>
      </c>
      <c r="F96" s="3">
        <v>64</v>
      </c>
      <c r="G96" s="9">
        <v>0.05994212962962963</v>
      </c>
      <c r="H96" s="4">
        <v>15</v>
      </c>
      <c r="I96" s="5" t="s">
        <v>142</v>
      </c>
      <c r="J96" s="3">
        <v>67</v>
      </c>
      <c r="K96" s="9">
        <v>0.06451388888888888</v>
      </c>
      <c r="L96" s="4">
        <v>23</v>
      </c>
      <c r="M96" s="6">
        <f t="shared" si="19"/>
        <v>0.12445601851851851</v>
      </c>
      <c r="N96" s="4">
        <v>17</v>
      </c>
      <c r="O96" s="5" t="s">
        <v>143</v>
      </c>
      <c r="P96" s="3">
        <v>57</v>
      </c>
      <c r="Q96" s="9">
        <v>0.07662037037037038</v>
      </c>
      <c r="R96" s="4">
        <v>27</v>
      </c>
      <c r="S96" s="4">
        <v>22</v>
      </c>
      <c r="T96" s="6">
        <f t="shared" si="20"/>
        <v>0.2010763888888889</v>
      </c>
      <c r="U96" s="7" t="s">
        <v>40</v>
      </c>
      <c r="V96" s="8">
        <v>1994</v>
      </c>
      <c r="W96" s="8">
        <v>8</v>
      </c>
      <c r="X96" s="8">
        <v>54</v>
      </c>
    </row>
    <row r="97" spans="1:24" ht="11.25">
      <c r="A97" s="3">
        <v>24</v>
      </c>
      <c r="B97" s="3">
        <v>8</v>
      </c>
      <c r="C97" s="5" t="s">
        <v>167</v>
      </c>
      <c r="D97" s="3">
        <f t="shared" si="18"/>
        <v>78</v>
      </c>
      <c r="E97" s="5" t="s">
        <v>104</v>
      </c>
      <c r="F97" s="3">
        <v>68</v>
      </c>
      <c r="G97" s="9">
        <v>0.06938657407407407</v>
      </c>
      <c r="H97" s="4">
        <v>30</v>
      </c>
      <c r="I97" s="5" t="s">
        <v>120</v>
      </c>
      <c r="J97" s="3">
        <v>70</v>
      </c>
      <c r="K97" s="9">
        <v>0.06340277777777778</v>
      </c>
      <c r="L97" s="4">
        <v>17</v>
      </c>
      <c r="M97" s="6">
        <f t="shared" si="19"/>
        <v>0.13278935185185187</v>
      </c>
      <c r="N97" s="4">
        <v>30</v>
      </c>
      <c r="O97" s="5" t="s">
        <v>168</v>
      </c>
      <c r="P97" s="3">
        <v>66</v>
      </c>
      <c r="Q97" s="9">
        <v>0.06918981481481482</v>
      </c>
      <c r="R97" s="4">
        <v>15</v>
      </c>
      <c r="S97" s="4">
        <v>24</v>
      </c>
      <c r="T97" s="6">
        <f t="shared" si="20"/>
        <v>0.20197916666666668</v>
      </c>
      <c r="U97" s="7" t="s">
        <v>40</v>
      </c>
      <c r="V97" s="8">
        <v>1994</v>
      </c>
      <c r="W97" s="8">
        <v>8</v>
      </c>
      <c r="X97" s="8">
        <v>54</v>
      </c>
    </row>
    <row r="98" spans="1:24" ht="11.25">
      <c r="A98" s="3">
        <v>25</v>
      </c>
      <c r="B98" s="3">
        <v>23</v>
      </c>
      <c r="C98" s="5" t="s">
        <v>156</v>
      </c>
      <c r="D98" s="3">
        <f t="shared" si="18"/>
        <v>114</v>
      </c>
      <c r="E98" s="5" t="s">
        <v>82</v>
      </c>
      <c r="F98" s="3">
        <v>61</v>
      </c>
      <c r="G98" s="9">
        <v>0.055810185185185185</v>
      </c>
      <c r="H98" s="4">
        <v>8</v>
      </c>
      <c r="I98" s="5" t="s">
        <v>152</v>
      </c>
      <c r="J98" s="3">
        <v>55</v>
      </c>
      <c r="K98" s="9">
        <v>0.0679513888888889</v>
      </c>
      <c r="L98" s="4">
        <v>30</v>
      </c>
      <c r="M98" s="6">
        <f t="shared" si="19"/>
        <v>0.12376157407407408</v>
      </c>
      <c r="N98" s="4">
        <v>15</v>
      </c>
      <c r="O98" s="5" t="s">
        <v>118</v>
      </c>
      <c r="P98" s="3">
        <v>52</v>
      </c>
      <c r="Q98" s="9">
        <v>0.07855324074074074</v>
      </c>
      <c r="R98" s="4">
        <v>30</v>
      </c>
      <c r="S98" s="4">
        <v>25</v>
      </c>
      <c r="T98" s="6">
        <f t="shared" si="20"/>
        <v>0.20231481481481484</v>
      </c>
      <c r="U98" s="7" t="s">
        <v>40</v>
      </c>
      <c r="V98" s="8">
        <v>1994</v>
      </c>
      <c r="W98" s="8">
        <v>8</v>
      </c>
      <c r="X98" s="8">
        <v>54</v>
      </c>
    </row>
    <row r="99" spans="1:24" ht="11.25">
      <c r="A99" s="3">
        <v>30</v>
      </c>
      <c r="B99" s="3">
        <v>21</v>
      </c>
      <c r="C99" s="5" t="s">
        <v>114</v>
      </c>
      <c r="D99" s="3">
        <f t="shared" si="18"/>
        <v>70</v>
      </c>
      <c r="E99" s="5" t="s">
        <v>169</v>
      </c>
      <c r="F99" s="3">
        <v>70</v>
      </c>
      <c r="G99" s="9">
        <v>0.0705324074074074</v>
      </c>
      <c r="H99" s="4">
        <v>31</v>
      </c>
      <c r="I99" s="5" t="s">
        <v>134</v>
      </c>
      <c r="J99" s="3">
        <v>72</v>
      </c>
      <c r="K99" s="9">
        <v>0.07547453703703703</v>
      </c>
      <c r="L99" s="4">
        <v>37</v>
      </c>
      <c r="M99" s="6">
        <f t="shared" si="19"/>
        <v>0.14600694444444445</v>
      </c>
      <c r="N99" s="4">
        <v>33</v>
      </c>
      <c r="O99" s="5" t="s">
        <v>100</v>
      </c>
      <c r="P99" s="3">
        <v>70</v>
      </c>
      <c r="Q99" s="9">
        <v>0.06418981481481481</v>
      </c>
      <c r="R99" s="4">
        <v>8</v>
      </c>
      <c r="S99" s="4">
        <v>30</v>
      </c>
      <c r="T99" s="6">
        <f t="shared" si="20"/>
        <v>0.21019675925925926</v>
      </c>
      <c r="U99" s="7" t="s">
        <v>40</v>
      </c>
      <c r="V99" s="8">
        <v>1994</v>
      </c>
      <c r="W99" s="8">
        <v>8</v>
      </c>
      <c r="X99" s="8">
        <v>54</v>
      </c>
    </row>
    <row r="100" spans="1:24" ht="11.25">
      <c r="A100" s="3">
        <v>33</v>
      </c>
      <c r="B100" s="3">
        <v>22</v>
      </c>
      <c r="C100" s="5" t="s">
        <v>170</v>
      </c>
      <c r="D100" s="3">
        <f t="shared" si="18"/>
        <v>92</v>
      </c>
      <c r="E100" s="5" t="s">
        <v>171</v>
      </c>
      <c r="F100" s="3">
        <v>64</v>
      </c>
      <c r="G100" s="9">
        <v>0.07140046296296297</v>
      </c>
      <c r="H100" s="4">
        <v>33</v>
      </c>
      <c r="I100" s="5" t="s">
        <v>141</v>
      </c>
      <c r="J100" s="3">
        <v>69</v>
      </c>
      <c r="K100" s="9">
        <v>0.06988425925925926</v>
      </c>
      <c r="L100" s="4">
        <v>32</v>
      </c>
      <c r="M100" s="6">
        <f t="shared" si="19"/>
        <v>0.14128472222222221</v>
      </c>
      <c r="N100" s="4">
        <v>32</v>
      </c>
      <c r="O100" s="5" t="s">
        <v>172</v>
      </c>
      <c r="P100" s="3">
        <v>57</v>
      </c>
      <c r="Q100" s="9">
        <v>0.07923611111111112</v>
      </c>
      <c r="R100" s="4">
        <v>31</v>
      </c>
      <c r="S100" s="4">
        <v>33</v>
      </c>
      <c r="T100" s="6">
        <f t="shared" si="20"/>
        <v>0.22052083333333333</v>
      </c>
      <c r="U100" s="7" t="s">
        <v>40</v>
      </c>
      <c r="V100" s="8">
        <v>1994</v>
      </c>
      <c r="W100" s="8">
        <v>8</v>
      </c>
      <c r="X100" s="8">
        <v>54</v>
      </c>
    </row>
    <row r="101" spans="1:24" ht="11.25">
      <c r="A101" s="3">
        <v>35</v>
      </c>
      <c r="B101" s="3">
        <v>25</v>
      </c>
      <c r="C101" s="5" t="s">
        <v>173</v>
      </c>
      <c r="D101" s="3">
        <f t="shared" si="18"/>
        <v>51</v>
      </c>
      <c r="E101" s="5" t="s">
        <v>174</v>
      </c>
      <c r="F101" s="3">
        <v>77</v>
      </c>
      <c r="G101" s="9">
        <v>0.07129629629629629</v>
      </c>
      <c r="H101" s="4">
        <v>32</v>
      </c>
      <c r="I101" s="5" t="s">
        <v>124</v>
      </c>
      <c r="J101" s="3">
        <v>77</v>
      </c>
      <c r="K101" s="9">
        <v>0.07752314814814815</v>
      </c>
      <c r="L101" s="4">
        <v>38</v>
      </c>
      <c r="M101" s="6">
        <f t="shared" si="19"/>
        <v>0.14881944444444445</v>
      </c>
      <c r="N101" s="4">
        <v>35</v>
      </c>
      <c r="O101" s="5" t="s">
        <v>123</v>
      </c>
      <c r="P101" s="3">
        <v>77</v>
      </c>
      <c r="Q101" s="9">
        <v>0.08601851851851851</v>
      </c>
      <c r="R101" s="4">
        <v>35</v>
      </c>
      <c r="S101" s="4">
        <v>35</v>
      </c>
      <c r="T101" s="6">
        <f t="shared" si="20"/>
        <v>0.23483796296296294</v>
      </c>
      <c r="U101" s="7" t="s">
        <v>40</v>
      </c>
      <c r="V101" s="8">
        <v>1994</v>
      </c>
      <c r="W101" s="8">
        <v>8</v>
      </c>
      <c r="X101" s="8">
        <v>54</v>
      </c>
    </row>
    <row r="102" spans="1:24" ht="11.25">
      <c r="A102" s="3">
        <v>38</v>
      </c>
      <c r="B102" s="3">
        <v>3</v>
      </c>
      <c r="C102" s="5" t="s">
        <v>175</v>
      </c>
      <c r="D102" s="3">
        <f t="shared" si="18"/>
        <v>94</v>
      </c>
      <c r="E102" s="5" t="s">
        <v>176</v>
      </c>
      <c r="F102" s="3">
        <v>62</v>
      </c>
      <c r="G102" s="9" t="s">
        <v>30</v>
      </c>
      <c r="H102" s="4"/>
      <c r="I102" s="5" t="s">
        <v>177</v>
      </c>
      <c r="J102" s="3">
        <v>61</v>
      </c>
      <c r="K102" s="9">
        <v>0.05739583333333333</v>
      </c>
      <c r="L102" s="4">
        <v>8</v>
      </c>
      <c r="M102" s="6"/>
      <c r="N102" s="4"/>
      <c r="O102" s="5" t="s">
        <v>178</v>
      </c>
      <c r="P102" s="3">
        <v>65</v>
      </c>
      <c r="Q102" s="9">
        <v>0.07371527777777777</v>
      </c>
      <c r="R102" s="4">
        <v>21</v>
      </c>
      <c r="S102" s="4"/>
      <c r="T102" s="6" t="s">
        <v>30</v>
      </c>
      <c r="U102" s="7" t="s">
        <v>40</v>
      </c>
      <c r="V102" s="8">
        <v>1994</v>
      </c>
      <c r="W102" s="8">
        <v>8</v>
      </c>
      <c r="X102" s="8">
        <v>54</v>
      </c>
    </row>
    <row r="103" spans="1:24" ht="11.25">
      <c r="A103" s="3">
        <v>7</v>
      </c>
      <c r="B103" s="3">
        <v>33</v>
      </c>
      <c r="C103" s="5" t="s">
        <v>62</v>
      </c>
      <c r="D103" s="3">
        <f>(3*94)-(F103+J103+P103)</f>
        <v>128</v>
      </c>
      <c r="E103" s="5" t="s">
        <v>11</v>
      </c>
      <c r="F103" s="3">
        <v>54</v>
      </c>
      <c r="G103" s="11">
        <v>0.08032407407407406</v>
      </c>
      <c r="H103" s="4">
        <v>8</v>
      </c>
      <c r="I103" s="5" t="s">
        <v>18</v>
      </c>
      <c r="J103" s="3">
        <v>48</v>
      </c>
      <c r="K103" s="9">
        <v>0.06046296296296296</v>
      </c>
      <c r="L103" s="4">
        <v>1</v>
      </c>
      <c r="M103" s="6">
        <f>G103+K103</f>
        <v>0.14078703703703702</v>
      </c>
      <c r="N103" s="4">
        <v>7</v>
      </c>
      <c r="O103" s="5" t="s">
        <v>10</v>
      </c>
      <c r="P103" s="3">
        <v>52</v>
      </c>
      <c r="Q103" s="6">
        <v>0.0771875</v>
      </c>
      <c r="R103" s="4">
        <v>7</v>
      </c>
      <c r="S103" s="3">
        <v>7</v>
      </c>
      <c r="T103" s="6">
        <f>Q103+M103</f>
        <v>0.217974537037037</v>
      </c>
      <c r="U103" s="7" t="s">
        <v>41</v>
      </c>
      <c r="V103" s="8">
        <v>1994</v>
      </c>
      <c r="W103" s="8">
        <v>8</v>
      </c>
      <c r="X103" s="8">
        <v>54</v>
      </c>
    </row>
    <row r="104" spans="1:24" ht="11.25">
      <c r="A104" s="3">
        <v>16</v>
      </c>
      <c r="B104" s="4">
        <v>122</v>
      </c>
      <c r="C104" s="5" t="s">
        <v>108</v>
      </c>
      <c r="D104" s="3">
        <v>64</v>
      </c>
      <c r="E104" s="5" t="s">
        <v>179</v>
      </c>
      <c r="F104" s="3"/>
      <c r="G104" s="9">
        <v>0.07140046296296297</v>
      </c>
      <c r="H104" s="4">
        <v>17</v>
      </c>
      <c r="I104" s="12"/>
      <c r="J104" s="3"/>
      <c r="K104" s="9">
        <v>0.08496527777777778</v>
      </c>
      <c r="L104" s="4">
        <v>16</v>
      </c>
      <c r="M104" s="6">
        <f>G104+K104</f>
        <v>0.15636574074074075</v>
      </c>
      <c r="N104" s="4">
        <v>15</v>
      </c>
      <c r="O104" s="12"/>
      <c r="P104" s="12"/>
      <c r="Q104" s="9">
        <v>0.10675925925925926</v>
      </c>
      <c r="R104" s="3">
        <v>16</v>
      </c>
      <c r="S104" s="3">
        <v>16</v>
      </c>
      <c r="T104" s="9">
        <f>Q104+M104</f>
        <v>0.263125</v>
      </c>
      <c r="U104" s="7" t="s">
        <v>61</v>
      </c>
      <c r="V104" s="8">
        <v>1994</v>
      </c>
      <c r="W104" s="8">
        <v>8</v>
      </c>
      <c r="X104" s="8">
        <v>54</v>
      </c>
    </row>
    <row r="105" spans="2:4" ht="11.25">
      <c r="B105" s="33"/>
      <c r="D105" s="24"/>
    </row>
    <row r="106" spans="1:24" ht="11.25">
      <c r="A106" s="3">
        <v>10</v>
      </c>
      <c r="B106" s="4">
        <v>127</v>
      </c>
      <c r="C106" s="5" t="s">
        <v>181</v>
      </c>
      <c r="D106" s="3">
        <f aca="true" t="shared" si="21" ref="D106:D113">(3*95)-(F106+J106+P106)</f>
        <v>100</v>
      </c>
      <c r="E106" s="5" t="s">
        <v>39</v>
      </c>
      <c r="F106" s="3">
        <v>54</v>
      </c>
      <c r="G106" s="6">
        <v>0.040983796296296296</v>
      </c>
      <c r="H106" s="4">
        <v>15</v>
      </c>
      <c r="I106" s="5" t="s">
        <v>106</v>
      </c>
      <c r="J106" s="3">
        <v>62</v>
      </c>
      <c r="K106" s="6">
        <v>0.03697916666666667</v>
      </c>
      <c r="L106" s="4">
        <v>10</v>
      </c>
      <c r="M106" s="6">
        <f aca="true" t="shared" si="22" ref="M106:M113">G106+K106</f>
        <v>0.07796296296296296</v>
      </c>
      <c r="N106" s="4">
        <v>13</v>
      </c>
      <c r="O106" s="5" t="s">
        <v>12</v>
      </c>
      <c r="P106" s="3">
        <v>69</v>
      </c>
      <c r="Q106" s="6">
        <v>0.06055555555555556</v>
      </c>
      <c r="R106" s="4">
        <v>7</v>
      </c>
      <c r="S106" s="4">
        <v>10</v>
      </c>
      <c r="T106" s="6">
        <f aca="true" t="shared" si="23" ref="T106:T113">Q106+K106+G106</f>
        <v>0.13851851851851854</v>
      </c>
      <c r="U106" s="7" t="s">
        <v>40</v>
      </c>
      <c r="V106" s="8">
        <v>1995</v>
      </c>
      <c r="W106" s="8">
        <v>9</v>
      </c>
      <c r="X106" s="8">
        <v>44</v>
      </c>
    </row>
    <row r="107" spans="1:24" ht="11.25">
      <c r="A107" s="3">
        <v>13</v>
      </c>
      <c r="B107" s="4">
        <v>129</v>
      </c>
      <c r="C107" s="5" t="s">
        <v>182</v>
      </c>
      <c r="D107" s="3">
        <f t="shared" si="21"/>
        <v>98</v>
      </c>
      <c r="E107" s="5" t="s">
        <v>183</v>
      </c>
      <c r="F107" s="3">
        <v>71</v>
      </c>
      <c r="G107" s="6">
        <v>0.03787037037037037</v>
      </c>
      <c r="H107" s="4">
        <v>6</v>
      </c>
      <c r="I107" s="5" t="s">
        <v>16</v>
      </c>
      <c r="J107" s="3">
        <v>58</v>
      </c>
      <c r="K107" s="6">
        <v>0.04025462962962963</v>
      </c>
      <c r="L107" s="4">
        <v>20</v>
      </c>
      <c r="M107" s="6">
        <f t="shared" si="22"/>
        <v>0.078125</v>
      </c>
      <c r="N107" s="4">
        <v>14</v>
      </c>
      <c r="O107" s="5" t="s">
        <v>14</v>
      </c>
      <c r="P107" s="3">
        <v>58</v>
      </c>
      <c r="Q107" s="6">
        <v>0.06601851851851852</v>
      </c>
      <c r="R107" s="4">
        <v>14</v>
      </c>
      <c r="S107" s="4">
        <v>13</v>
      </c>
      <c r="T107" s="6">
        <f t="shared" si="23"/>
        <v>0.1441435185185185</v>
      </c>
      <c r="U107" s="7" t="s">
        <v>40</v>
      </c>
      <c r="V107" s="8">
        <v>1995</v>
      </c>
      <c r="W107" s="8">
        <v>9</v>
      </c>
      <c r="X107" s="8">
        <v>44</v>
      </c>
    </row>
    <row r="108" spans="1:24" ht="11.25">
      <c r="A108" s="3">
        <v>16</v>
      </c>
      <c r="B108" s="4">
        <v>138</v>
      </c>
      <c r="C108" s="5" t="s">
        <v>184</v>
      </c>
      <c r="D108" s="3">
        <f t="shared" si="21"/>
        <v>87</v>
      </c>
      <c r="E108" s="5" t="s">
        <v>168</v>
      </c>
      <c r="F108" s="3">
        <v>66</v>
      </c>
      <c r="G108" s="6">
        <v>0.04137731481481482</v>
      </c>
      <c r="H108" s="4">
        <v>18</v>
      </c>
      <c r="I108" s="5" t="s">
        <v>69</v>
      </c>
      <c r="J108" s="3">
        <v>65</v>
      </c>
      <c r="K108" s="6">
        <v>0.040601851851851854</v>
      </c>
      <c r="L108" s="4">
        <v>21</v>
      </c>
      <c r="M108" s="6">
        <f t="shared" si="22"/>
        <v>0.08197916666666667</v>
      </c>
      <c r="N108" s="4">
        <v>18</v>
      </c>
      <c r="O108" s="5" t="s">
        <v>117</v>
      </c>
      <c r="P108" s="3">
        <v>67</v>
      </c>
      <c r="Q108" s="6">
        <v>0.06462962962962963</v>
      </c>
      <c r="R108" s="4">
        <v>12</v>
      </c>
      <c r="S108" s="4">
        <v>16</v>
      </c>
      <c r="T108" s="6">
        <f t="shared" si="23"/>
        <v>0.1466087962962963</v>
      </c>
      <c r="U108" s="7" t="s">
        <v>40</v>
      </c>
      <c r="V108" s="8">
        <v>1995</v>
      </c>
      <c r="W108" s="8">
        <v>9</v>
      </c>
      <c r="X108" s="8">
        <v>44</v>
      </c>
    </row>
    <row r="109" spans="1:24" ht="11.25">
      <c r="A109" s="3">
        <v>18</v>
      </c>
      <c r="B109" s="4">
        <v>140</v>
      </c>
      <c r="C109" s="10" t="s">
        <v>185</v>
      </c>
      <c r="D109" s="3">
        <f t="shared" si="21"/>
        <v>96</v>
      </c>
      <c r="E109" s="5" t="s">
        <v>186</v>
      </c>
      <c r="F109" s="3">
        <v>64</v>
      </c>
      <c r="G109" s="9">
        <v>0.04137731481481482</v>
      </c>
      <c r="H109" s="4">
        <v>19</v>
      </c>
      <c r="I109" s="16" t="s">
        <v>142</v>
      </c>
      <c r="J109" s="3">
        <v>57</v>
      </c>
      <c r="K109" s="9">
        <v>0.042025462962962966</v>
      </c>
      <c r="L109" s="4">
        <v>26</v>
      </c>
      <c r="M109" s="6">
        <f t="shared" si="22"/>
        <v>0.08340277777777778</v>
      </c>
      <c r="N109" s="4">
        <v>20</v>
      </c>
      <c r="O109" s="5" t="s">
        <v>143</v>
      </c>
      <c r="P109" s="3">
        <v>68</v>
      </c>
      <c r="Q109" s="9">
        <v>0.06825231481481481</v>
      </c>
      <c r="R109" s="4">
        <v>20</v>
      </c>
      <c r="S109" s="4">
        <v>18</v>
      </c>
      <c r="T109" s="6">
        <f t="shared" si="23"/>
        <v>0.1516550925925926</v>
      </c>
      <c r="U109" s="7" t="s">
        <v>40</v>
      </c>
      <c r="V109" s="8">
        <v>1995</v>
      </c>
      <c r="W109" s="8">
        <v>9</v>
      </c>
      <c r="X109" s="8">
        <v>44</v>
      </c>
    </row>
    <row r="110" spans="1:24" ht="11.25">
      <c r="A110" s="3">
        <v>29</v>
      </c>
      <c r="B110" s="3">
        <v>166</v>
      </c>
      <c r="C110" s="5" t="s">
        <v>185</v>
      </c>
      <c r="D110" s="3">
        <f t="shared" si="21"/>
        <v>90</v>
      </c>
      <c r="E110" s="5" t="s">
        <v>172</v>
      </c>
      <c r="F110" s="3">
        <v>57</v>
      </c>
      <c r="G110" s="9">
        <v>0.047685185185185185</v>
      </c>
      <c r="H110" s="4">
        <v>37</v>
      </c>
      <c r="I110" s="5" t="s">
        <v>141</v>
      </c>
      <c r="J110" s="3">
        <v>69</v>
      </c>
      <c r="K110" s="9">
        <v>0.042604166666666665</v>
      </c>
      <c r="L110" s="4">
        <v>28</v>
      </c>
      <c r="M110" s="6">
        <f t="shared" si="22"/>
        <v>0.09028935185185186</v>
      </c>
      <c r="N110" s="4">
        <v>30</v>
      </c>
      <c r="O110" s="5" t="s">
        <v>86</v>
      </c>
      <c r="P110" s="3">
        <v>69</v>
      </c>
      <c r="Q110" s="9">
        <v>0.0704513888888889</v>
      </c>
      <c r="R110" s="4">
        <v>29</v>
      </c>
      <c r="S110" s="4">
        <v>29</v>
      </c>
      <c r="T110" s="6">
        <f t="shared" si="23"/>
        <v>0.16074074074074074</v>
      </c>
      <c r="U110" s="7" t="s">
        <v>40</v>
      </c>
      <c r="V110" s="8">
        <v>1995</v>
      </c>
      <c r="W110" s="8">
        <v>9</v>
      </c>
      <c r="X110" s="8">
        <v>44</v>
      </c>
    </row>
    <row r="111" spans="1:24" ht="11.25">
      <c r="A111" s="3">
        <v>33</v>
      </c>
      <c r="B111" s="3">
        <v>30</v>
      </c>
      <c r="C111" s="5" t="s">
        <v>187</v>
      </c>
      <c r="D111" s="3">
        <f t="shared" si="21"/>
        <v>100</v>
      </c>
      <c r="E111" s="5" t="s">
        <v>188</v>
      </c>
      <c r="F111" s="3">
        <v>65</v>
      </c>
      <c r="G111" s="9">
        <v>0.04640046296296296</v>
      </c>
      <c r="H111" s="4">
        <v>34</v>
      </c>
      <c r="I111" s="5" t="s">
        <v>136</v>
      </c>
      <c r="J111" s="3">
        <v>58</v>
      </c>
      <c r="K111" s="9">
        <v>0.04653935185185185</v>
      </c>
      <c r="L111" s="4">
        <v>35</v>
      </c>
      <c r="M111" s="6">
        <f t="shared" si="22"/>
        <v>0.09293981481481481</v>
      </c>
      <c r="N111" s="4">
        <v>34</v>
      </c>
      <c r="O111" s="5" t="s">
        <v>176</v>
      </c>
      <c r="P111" s="3">
        <v>62</v>
      </c>
      <c r="Q111" s="9">
        <v>0.07373842592592593</v>
      </c>
      <c r="R111" s="4">
        <v>33</v>
      </c>
      <c r="S111" s="4">
        <v>33</v>
      </c>
      <c r="T111" s="6">
        <f t="shared" si="23"/>
        <v>0.16667824074074075</v>
      </c>
      <c r="U111" s="7" t="s">
        <v>40</v>
      </c>
      <c r="V111" s="8">
        <v>1995</v>
      </c>
      <c r="W111" s="8">
        <v>9</v>
      </c>
      <c r="X111" s="8">
        <v>44</v>
      </c>
    </row>
    <row r="112" spans="1:24" ht="11.25">
      <c r="A112" s="3">
        <v>39</v>
      </c>
      <c r="B112" s="3">
        <v>128</v>
      </c>
      <c r="C112" s="5" t="s">
        <v>189</v>
      </c>
      <c r="D112" s="3">
        <f t="shared" si="21"/>
        <v>88</v>
      </c>
      <c r="E112" s="5" t="s">
        <v>190</v>
      </c>
      <c r="F112" s="3">
        <v>64</v>
      </c>
      <c r="G112" s="9">
        <v>0.04790509259259259</v>
      </c>
      <c r="H112" s="4">
        <v>38</v>
      </c>
      <c r="I112" s="5" t="s">
        <v>191</v>
      </c>
      <c r="J112" s="3">
        <v>68</v>
      </c>
      <c r="K112" s="9">
        <v>0.04636574074074074</v>
      </c>
      <c r="L112" s="4">
        <v>34</v>
      </c>
      <c r="M112" s="6">
        <f t="shared" si="22"/>
        <v>0.09427083333333333</v>
      </c>
      <c r="N112" s="4">
        <v>37</v>
      </c>
      <c r="O112" s="5" t="s">
        <v>192</v>
      </c>
      <c r="P112" s="3">
        <v>65</v>
      </c>
      <c r="Q112" s="9">
        <v>0.0815625</v>
      </c>
      <c r="R112" s="4">
        <v>37</v>
      </c>
      <c r="S112" s="4">
        <v>39</v>
      </c>
      <c r="T112" s="6">
        <f t="shared" si="23"/>
        <v>0.17583333333333334</v>
      </c>
      <c r="U112" s="7" t="s">
        <v>40</v>
      </c>
      <c r="V112" s="8">
        <v>1995</v>
      </c>
      <c r="W112" s="8">
        <v>9</v>
      </c>
      <c r="X112" s="8">
        <v>44</v>
      </c>
    </row>
    <row r="113" spans="1:24" ht="11.25">
      <c r="A113" s="3">
        <v>42</v>
      </c>
      <c r="B113" s="3">
        <v>119</v>
      </c>
      <c r="C113" s="5" t="s">
        <v>47</v>
      </c>
      <c r="D113" s="3">
        <f t="shared" si="21"/>
        <v>94</v>
      </c>
      <c r="E113" s="5" t="s">
        <v>7</v>
      </c>
      <c r="F113" s="3">
        <v>61</v>
      </c>
      <c r="G113" s="9">
        <v>0.04524305555555556</v>
      </c>
      <c r="H113" s="4">
        <v>29</v>
      </c>
      <c r="I113" s="5" t="s">
        <v>193</v>
      </c>
      <c r="J113" s="3">
        <v>63</v>
      </c>
      <c r="K113" s="9">
        <v>0.0497337962962963</v>
      </c>
      <c r="L113" s="4">
        <v>41</v>
      </c>
      <c r="M113" s="6">
        <f t="shared" si="22"/>
        <v>0.09497685185185185</v>
      </c>
      <c r="N113" s="4">
        <v>39</v>
      </c>
      <c r="O113" s="5" t="s">
        <v>194</v>
      </c>
      <c r="P113" s="3">
        <v>67</v>
      </c>
      <c r="Q113" s="9">
        <v>0.08581018518518518</v>
      </c>
      <c r="R113" s="4">
        <v>43</v>
      </c>
      <c r="S113" s="4">
        <v>42</v>
      </c>
      <c r="T113" s="6">
        <f t="shared" si="23"/>
        <v>0.18078703703703702</v>
      </c>
      <c r="U113" s="7" t="s">
        <v>40</v>
      </c>
      <c r="V113" s="8">
        <v>1995</v>
      </c>
      <c r="W113" s="8">
        <v>9</v>
      </c>
      <c r="X113" s="8">
        <v>44</v>
      </c>
    </row>
    <row r="114" spans="1:24" ht="11.25">
      <c r="A114" s="3">
        <v>4</v>
      </c>
      <c r="B114" s="3">
        <v>120</v>
      </c>
      <c r="C114" s="5" t="s">
        <v>182</v>
      </c>
      <c r="D114" s="3">
        <f>(3*95)-(F114+J114+P114)</f>
        <v>122</v>
      </c>
      <c r="E114" s="5" t="s">
        <v>45</v>
      </c>
      <c r="F114" s="3">
        <v>55</v>
      </c>
      <c r="G114" s="11">
        <v>0.044363425925925924</v>
      </c>
      <c r="H114" s="4">
        <v>5</v>
      </c>
      <c r="I114" s="5" t="s">
        <v>4</v>
      </c>
      <c r="J114" s="3">
        <v>50</v>
      </c>
      <c r="K114" s="9">
        <v>0.04162037037037037</v>
      </c>
      <c r="L114" s="4">
        <v>2</v>
      </c>
      <c r="M114" s="6">
        <f aca="true" t="shared" si="24" ref="M114:M119">G114+K114</f>
        <v>0.0859837962962963</v>
      </c>
      <c r="N114" s="4">
        <v>5</v>
      </c>
      <c r="O114" s="5" t="s">
        <v>46</v>
      </c>
      <c r="P114" s="3">
        <v>58</v>
      </c>
      <c r="Q114" s="9">
        <v>0.06563657407407407</v>
      </c>
      <c r="R114" s="3">
        <v>5</v>
      </c>
      <c r="S114" s="3">
        <v>4</v>
      </c>
      <c r="T114" s="6">
        <f>Q114+K114+G114</f>
        <v>0.15162037037037038</v>
      </c>
      <c r="U114" s="15" t="s">
        <v>41</v>
      </c>
      <c r="V114" s="8">
        <v>1995</v>
      </c>
      <c r="W114" s="8">
        <v>9</v>
      </c>
      <c r="X114" s="8">
        <v>44</v>
      </c>
    </row>
    <row r="115" spans="1:24" ht="11.25">
      <c r="A115" s="3">
        <v>5</v>
      </c>
      <c r="B115" s="3">
        <v>117</v>
      </c>
      <c r="C115" s="5" t="s">
        <v>195</v>
      </c>
      <c r="D115" s="3">
        <f>(3*95)-(F115+J115+P115)</f>
        <v>131</v>
      </c>
      <c r="E115" s="5" t="s">
        <v>10</v>
      </c>
      <c r="F115" s="3">
        <v>52</v>
      </c>
      <c r="G115" s="11">
        <v>0.04873842592592592</v>
      </c>
      <c r="H115" s="4">
        <v>9</v>
      </c>
      <c r="I115" s="5" t="s">
        <v>11</v>
      </c>
      <c r="J115" s="3">
        <v>54</v>
      </c>
      <c r="K115" s="9">
        <v>0.04424768518518518</v>
      </c>
      <c r="L115" s="4">
        <v>7</v>
      </c>
      <c r="M115" s="6">
        <f t="shared" si="24"/>
        <v>0.0929861111111111</v>
      </c>
      <c r="N115" s="4">
        <v>9</v>
      </c>
      <c r="O115" s="5" t="s">
        <v>18</v>
      </c>
      <c r="P115" s="3">
        <v>48</v>
      </c>
      <c r="Q115" s="9">
        <v>0.06354166666666666</v>
      </c>
      <c r="R115" s="3">
        <v>3</v>
      </c>
      <c r="S115" s="3">
        <v>5</v>
      </c>
      <c r="T115" s="6">
        <f>Q115+K115+G115</f>
        <v>0.15652777777777777</v>
      </c>
      <c r="U115" s="15" t="s">
        <v>41</v>
      </c>
      <c r="V115" s="8">
        <v>1995</v>
      </c>
      <c r="W115" s="8">
        <v>9</v>
      </c>
      <c r="X115" s="8">
        <v>44</v>
      </c>
    </row>
    <row r="116" spans="1:24" ht="11.25">
      <c r="A116" s="3">
        <v>8</v>
      </c>
      <c r="B116" s="3">
        <v>118</v>
      </c>
      <c r="C116" s="5" t="s">
        <v>196</v>
      </c>
      <c r="D116" s="3">
        <f>(3*95)-(F116+J116+P116)</f>
        <v>133</v>
      </c>
      <c r="E116" s="5" t="s">
        <v>118</v>
      </c>
      <c r="F116" s="3">
        <v>52</v>
      </c>
      <c r="G116" s="11">
        <v>0.04640046296296296</v>
      </c>
      <c r="H116" s="4">
        <v>7</v>
      </c>
      <c r="I116" s="5" t="s">
        <v>152</v>
      </c>
      <c r="J116" s="3">
        <v>55</v>
      </c>
      <c r="K116" s="9">
        <v>0.04594907407407408</v>
      </c>
      <c r="L116" s="4">
        <v>8</v>
      </c>
      <c r="M116" s="6">
        <f t="shared" si="24"/>
        <v>0.09234953703703705</v>
      </c>
      <c r="N116" s="4">
        <v>8</v>
      </c>
      <c r="O116" s="5" t="s">
        <v>153</v>
      </c>
      <c r="P116" s="3">
        <v>45</v>
      </c>
      <c r="Q116" s="9">
        <v>0.07799768518518518</v>
      </c>
      <c r="R116" s="3">
        <v>7</v>
      </c>
      <c r="S116" s="3">
        <v>8</v>
      </c>
      <c r="T116" s="6">
        <f>Q116+K116+G116</f>
        <v>0.17034722222222223</v>
      </c>
      <c r="U116" s="15" t="s">
        <v>41</v>
      </c>
      <c r="V116" s="8">
        <v>1995</v>
      </c>
      <c r="W116" s="8">
        <v>9</v>
      </c>
      <c r="X116" s="8">
        <v>44</v>
      </c>
    </row>
    <row r="117" spans="1:24" ht="11.25">
      <c r="A117" s="3">
        <v>5</v>
      </c>
      <c r="B117" s="4">
        <v>115</v>
      </c>
      <c r="C117" s="5" t="s">
        <v>197</v>
      </c>
      <c r="D117" s="3">
        <f>(3*95)-(F117+J117+P117)</f>
        <v>120</v>
      </c>
      <c r="E117" s="26" t="s">
        <v>198</v>
      </c>
      <c r="F117" s="3">
        <v>58</v>
      </c>
      <c r="G117" s="6">
        <v>0.05783564814814815</v>
      </c>
      <c r="H117" s="4">
        <v>5</v>
      </c>
      <c r="I117" s="5" t="s">
        <v>199</v>
      </c>
      <c r="J117" s="3">
        <v>51</v>
      </c>
      <c r="K117" s="9">
        <v>0.06587962962962964</v>
      </c>
      <c r="L117" s="4">
        <v>5</v>
      </c>
      <c r="M117" s="6">
        <f t="shared" si="24"/>
        <v>0.12371527777777779</v>
      </c>
      <c r="N117" s="4">
        <v>5</v>
      </c>
      <c r="O117" s="5" t="s">
        <v>200</v>
      </c>
      <c r="P117" s="3">
        <v>56</v>
      </c>
      <c r="Q117" s="9">
        <v>0.0976273148148148</v>
      </c>
      <c r="R117" s="3">
        <v>5</v>
      </c>
      <c r="S117" s="3">
        <v>5</v>
      </c>
      <c r="T117" s="6">
        <f>Q117+K117+G117</f>
        <v>0.2213425925925926</v>
      </c>
      <c r="U117" s="7" t="s">
        <v>201</v>
      </c>
      <c r="V117" s="8">
        <v>1995</v>
      </c>
      <c r="W117" s="8">
        <v>9</v>
      </c>
      <c r="X117" s="8">
        <v>44</v>
      </c>
    </row>
    <row r="118" spans="1:24" ht="11.25">
      <c r="A118" s="3">
        <v>10</v>
      </c>
      <c r="B118" s="4">
        <v>16</v>
      </c>
      <c r="C118" s="5" t="s">
        <v>171</v>
      </c>
      <c r="D118" s="3">
        <f>F118</f>
        <v>64</v>
      </c>
      <c r="E118" s="5" t="s">
        <v>179</v>
      </c>
      <c r="F118" s="3">
        <v>64</v>
      </c>
      <c r="G118" s="9">
        <v>0.046412037037037036</v>
      </c>
      <c r="H118" s="4">
        <v>9</v>
      </c>
      <c r="I118" s="12"/>
      <c r="J118" s="3"/>
      <c r="K118" s="9">
        <v>0.047442129629629626</v>
      </c>
      <c r="L118" s="4">
        <v>9</v>
      </c>
      <c r="M118" s="6">
        <f t="shared" si="24"/>
        <v>0.09385416666666666</v>
      </c>
      <c r="N118" s="4">
        <v>9</v>
      </c>
      <c r="O118" s="12"/>
      <c r="P118" s="12"/>
      <c r="Q118" s="9">
        <f>T118-M118</f>
        <v>0.09449074074074074</v>
      </c>
      <c r="R118" s="3">
        <v>10</v>
      </c>
      <c r="S118" s="3">
        <v>10</v>
      </c>
      <c r="T118" s="9">
        <v>0.1883449074074074</v>
      </c>
      <c r="U118" s="7" t="s">
        <v>61</v>
      </c>
      <c r="V118" s="8">
        <v>1995</v>
      </c>
      <c r="W118" s="8">
        <v>9</v>
      </c>
      <c r="X118" s="8">
        <v>44</v>
      </c>
    </row>
    <row r="119" spans="1:24" ht="11.25">
      <c r="A119" s="3">
        <v>6</v>
      </c>
      <c r="B119" s="4">
        <v>166</v>
      </c>
      <c r="C119" s="5" t="s">
        <v>172</v>
      </c>
      <c r="D119" s="3">
        <f>F119</f>
        <v>57</v>
      </c>
      <c r="E119" s="5" t="s">
        <v>179</v>
      </c>
      <c r="F119" s="3">
        <v>57</v>
      </c>
      <c r="G119" s="9">
        <v>0.047685185185185185</v>
      </c>
      <c r="H119" s="4">
        <v>6</v>
      </c>
      <c r="I119" s="12"/>
      <c r="J119" s="3"/>
      <c r="K119" s="9">
        <v>0.046412037037037036</v>
      </c>
      <c r="L119" s="4">
        <v>6</v>
      </c>
      <c r="M119" s="6">
        <f t="shared" si="24"/>
        <v>0.09409722222222222</v>
      </c>
      <c r="N119" s="4">
        <v>6</v>
      </c>
      <c r="O119" s="12"/>
      <c r="P119" s="12"/>
      <c r="Q119" s="9">
        <f>T119-M119</f>
        <v>0.0949884259259259</v>
      </c>
      <c r="R119" s="3">
        <v>8</v>
      </c>
      <c r="S119" s="3">
        <v>6</v>
      </c>
      <c r="T119" s="9">
        <v>0.18908564814814813</v>
      </c>
      <c r="U119" s="7" t="s">
        <v>61</v>
      </c>
      <c r="V119" s="8">
        <v>1995</v>
      </c>
      <c r="W119" s="8">
        <v>9</v>
      </c>
      <c r="X119" s="8">
        <v>44</v>
      </c>
    </row>
    <row r="122" spans="1:24" ht="11.25">
      <c r="A122" s="3">
        <v>8</v>
      </c>
      <c r="B122" s="4">
        <v>108</v>
      </c>
      <c r="C122" s="5" t="s">
        <v>202</v>
      </c>
      <c r="D122" s="4">
        <v>98</v>
      </c>
      <c r="E122" s="5" t="s">
        <v>39</v>
      </c>
      <c r="F122" s="4">
        <v>54</v>
      </c>
      <c r="G122" s="28">
        <v>0.05917824074074074</v>
      </c>
      <c r="H122" s="4">
        <v>7</v>
      </c>
      <c r="I122" s="5" t="s">
        <v>117</v>
      </c>
      <c r="J122" s="4">
        <v>67</v>
      </c>
      <c r="K122" s="28">
        <v>0.05975694444444444</v>
      </c>
      <c r="L122" s="4">
        <v>8</v>
      </c>
      <c r="M122" s="6">
        <v>0.11893518518518517</v>
      </c>
      <c r="N122" s="4">
        <v>7</v>
      </c>
      <c r="O122" s="5" t="s">
        <v>12</v>
      </c>
      <c r="P122" s="4">
        <v>69</v>
      </c>
      <c r="Q122" s="28" t="s">
        <v>203</v>
      </c>
      <c r="R122" s="4">
        <v>13</v>
      </c>
      <c r="S122" s="4">
        <v>8</v>
      </c>
      <c r="T122" s="28" t="s">
        <v>204</v>
      </c>
      <c r="U122" s="7" t="s">
        <v>130</v>
      </c>
      <c r="V122" s="8">
        <v>1996</v>
      </c>
      <c r="W122" s="8">
        <v>10</v>
      </c>
      <c r="X122" s="8">
        <v>54</v>
      </c>
    </row>
    <row r="123" spans="1:24" ht="11.25">
      <c r="A123" s="3">
        <v>12</v>
      </c>
      <c r="B123" s="4">
        <v>144</v>
      </c>
      <c r="C123" s="5" t="s">
        <v>165</v>
      </c>
      <c r="D123" s="4">
        <v>110</v>
      </c>
      <c r="E123" s="5" t="s">
        <v>14</v>
      </c>
      <c r="F123" s="4">
        <v>58</v>
      </c>
      <c r="G123" s="28">
        <v>0.06614583333333333</v>
      </c>
      <c r="H123" s="4">
        <v>10</v>
      </c>
      <c r="I123" s="5" t="s">
        <v>16</v>
      </c>
      <c r="J123" s="4">
        <v>58</v>
      </c>
      <c r="K123" s="28">
        <v>0.06434027777777777</v>
      </c>
      <c r="L123" s="4">
        <v>14</v>
      </c>
      <c r="M123" s="6">
        <v>0.1304861111111111</v>
      </c>
      <c r="N123" s="4">
        <v>11</v>
      </c>
      <c r="O123" s="5" t="s">
        <v>48</v>
      </c>
      <c r="P123" s="4">
        <v>62</v>
      </c>
      <c r="Q123" s="28" t="s">
        <v>205</v>
      </c>
      <c r="R123" s="4">
        <v>16</v>
      </c>
      <c r="S123" s="4">
        <v>12</v>
      </c>
      <c r="T123" s="28" t="s">
        <v>206</v>
      </c>
      <c r="U123" s="7" t="s">
        <v>130</v>
      </c>
      <c r="V123" s="8">
        <v>1996</v>
      </c>
      <c r="W123" s="8">
        <v>10</v>
      </c>
      <c r="X123" s="8">
        <v>54</v>
      </c>
    </row>
    <row r="124" spans="1:24" ht="11.25">
      <c r="A124" s="3">
        <v>13</v>
      </c>
      <c r="B124" s="4">
        <v>145</v>
      </c>
      <c r="C124" s="5" t="s">
        <v>207</v>
      </c>
      <c r="D124" s="4">
        <v>104</v>
      </c>
      <c r="E124" s="5" t="s">
        <v>178</v>
      </c>
      <c r="F124" s="4">
        <v>65</v>
      </c>
      <c r="G124" s="28">
        <v>0.06673611111111111</v>
      </c>
      <c r="H124" s="4">
        <v>11</v>
      </c>
      <c r="I124" s="5" t="s">
        <v>177</v>
      </c>
      <c r="J124" s="4">
        <v>61</v>
      </c>
      <c r="K124" s="28">
        <v>0.05825231481481482</v>
      </c>
      <c r="L124" s="4">
        <v>4</v>
      </c>
      <c r="M124" s="6">
        <v>0.12498842592592593</v>
      </c>
      <c r="N124" s="4">
        <v>9</v>
      </c>
      <c r="O124" s="5" t="s">
        <v>136</v>
      </c>
      <c r="P124" s="4">
        <v>58</v>
      </c>
      <c r="Q124" s="28">
        <v>0.08109953703703704</v>
      </c>
      <c r="R124" s="4">
        <v>24</v>
      </c>
      <c r="S124" s="4">
        <v>13</v>
      </c>
      <c r="T124" s="28" t="s">
        <v>208</v>
      </c>
      <c r="U124" s="7" t="s">
        <v>130</v>
      </c>
      <c r="V124" s="8">
        <v>1996</v>
      </c>
      <c r="W124" s="8">
        <v>10</v>
      </c>
      <c r="X124" s="8">
        <v>54</v>
      </c>
    </row>
    <row r="125" spans="1:24" ht="11.25">
      <c r="A125" s="3">
        <v>20</v>
      </c>
      <c r="B125" s="4">
        <v>114</v>
      </c>
      <c r="C125" s="10" t="s">
        <v>209</v>
      </c>
      <c r="D125" s="4">
        <v>97</v>
      </c>
      <c r="E125" s="5" t="s">
        <v>210</v>
      </c>
      <c r="F125" s="4">
        <v>64</v>
      </c>
      <c r="G125" s="28">
        <v>0.07290509259259259</v>
      </c>
      <c r="H125" s="4">
        <v>23</v>
      </c>
      <c r="I125" s="5" t="s">
        <v>106</v>
      </c>
      <c r="J125" s="4">
        <v>62</v>
      </c>
      <c r="K125" s="28">
        <v>0.05869212962962963</v>
      </c>
      <c r="L125" s="4">
        <v>5</v>
      </c>
      <c r="M125" s="6">
        <v>0.13159722222222223</v>
      </c>
      <c r="N125" s="4">
        <v>13</v>
      </c>
      <c r="O125" s="5" t="s">
        <v>211</v>
      </c>
      <c r="P125" s="4">
        <v>65</v>
      </c>
      <c r="Q125" s="28" t="s">
        <v>212</v>
      </c>
      <c r="R125" s="4">
        <v>26</v>
      </c>
      <c r="S125" s="4">
        <v>20</v>
      </c>
      <c r="T125" s="28" t="s">
        <v>213</v>
      </c>
      <c r="U125" s="7" t="s">
        <v>130</v>
      </c>
      <c r="V125" s="8">
        <v>1996</v>
      </c>
      <c r="W125" s="8">
        <v>10</v>
      </c>
      <c r="X125" s="8">
        <v>54</v>
      </c>
    </row>
    <row r="126" spans="1:24" ht="11.25">
      <c r="A126" s="3">
        <v>24</v>
      </c>
      <c r="B126" s="4">
        <v>135</v>
      </c>
      <c r="C126" s="5" t="s">
        <v>214</v>
      </c>
      <c r="D126" s="4">
        <v>80</v>
      </c>
      <c r="E126" s="5" t="s">
        <v>104</v>
      </c>
      <c r="F126" s="4">
        <v>68</v>
      </c>
      <c r="G126" s="28">
        <v>0.06813657407407407</v>
      </c>
      <c r="H126" s="4">
        <v>14</v>
      </c>
      <c r="I126" s="5" t="s">
        <v>120</v>
      </c>
      <c r="J126" s="4">
        <v>70</v>
      </c>
      <c r="K126" s="28">
        <v>0.06232638888888889</v>
      </c>
      <c r="L126" s="4">
        <v>11</v>
      </c>
      <c r="M126" s="6">
        <v>0.13046296296296295</v>
      </c>
      <c r="N126" s="4">
        <v>10</v>
      </c>
      <c r="O126" s="5" t="s">
        <v>215</v>
      </c>
      <c r="P126" s="4">
        <v>70</v>
      </c>
      <c r="Q126" s="28" t="s">
        <v>216</v>
      </c>
      <c r="R126" s="4">
        <v>28</v>
      </c>
      <c r="S126" s="4">
        <v>24</v>
      </c>
      <c r="T126" s="28" t="s">
        <v>217</v>
      </c>
      <c r="U126" s="7" t="s">
        <v>130</v>
      </c>
      <c r="V126" s="8">
        <v>1996</v>
      </c>
      <c r="W126" s="8">
        <v>10</v>
      </c>
      <c r="X126" s="8">
        <v>54</v>
      </c>
    </row>
    <row r="127" spans="1:24" ht="11.25">
      <c r="A127" s="3">
        <v>28</v>
      </c>
      <c r="B127" s="4">
        <v>125</v>
      </c>
      <c r="C127" s="5" t="s">
        <v>218</v>
      </c>
      <c r="D127" s="4">
        <v>57</v>
      </c>
      <c r="E127" s="5" t="s">
        <v>219</v>
      </c>
      <c r="F127" s="4">
        <v>77</v>
      </c>
      <c r="G127" s="28" t="s">
        <v>30</v>
      </c>
      <c r="H127" s="4">
        <v>28</v>
      </c>
      <c r="I127" s="5" t="s">
        <v>124</v>
      </c>
      <c r="J127" s="4">
        <v>77</v>
      </c>
      <c r="K127" s="28" t="s">
        <v>220</v>
      </c>
      <c r="L127" s="4">
        <v>28</v>
      </c>
      <c r="M127" s="6" t="s">
        <v>220</v>
      </c>
      <c r="N127" s="4">
        <v>28</v>
      </c>
      <c r="O127" s="5" t="s">
        <v>123</v>
      </c>
      <c r="P127" s="4">
        <v>77</v>
      </c>
      <c r="Q127" s="28" t="s">
        <v>221</v>
      </c>
      <c r="R127" s="4">
        <v>25</v>
      </c>
      <c r="S127" s="4">
        <v>28</v>
      </c>
      <c r="T127" s="28" t="s">
        <v>30</v>
      </c>
      <c r="U127" s="7" t="s">
        <v>130</v>
      </c>
      <c r="V127" s="8">
        <v>1996</v>
      </c>
      <c r="W127" s="8">
        <v>10</v>
      </c>
      <c r="X127" s="8">
        <v>54</v>
      </c>
    </row>
    <row r="128" spans="4:24" ht="11.25">
      <c r="D128" s="13"/>
      <c r="F128" s="13"/>
      <c r="G128" s="31"/>
      <c r="J128" s="13"/>
      <c r="K128" s="31"/>
      <c r="P128" s="13"/>
      <c r="Q128" s="31"/>
      <c r="R128" s="17"/>
      <c r="S128" s="17"/>
      <c r="T128" s="31"/>
      <c r="V128" s="8">
        <v>1996</v>
      </c>
      <c r="W128" s="8">
        <v>10</v>
      </c>
      <c r="X128" s="8">
        <v>54</v>
      </c>
    </row>
    <row r="129" spans="1:24" ht="11.25">
      <c r="A129" s="3">
        <v>4</v>
      </c>
      <c r="B129" s="4">
        <v>110</v>
      </c>
      <c r="C129" s="5" t="s">
        <v>222</v>
      </c>
      <c r="D129" s="4">
        <v>129</v>
      </c>
      <c r="E129" s="5" t="s">
        <v>0</v>
      </c>
      <c r="F129" s="4">
        <v>54</v>
      </c>
      <c r="G129" s="100">
        <v>0.05541666666666667</v>
      </c>
      <c r="H129" s="4">
        <v>2</v>
      </c>
      <c r="I129" s="5" t="s">
        <v>45</v>
      </c>
      <c r="J129" s="4">
        <v>55</v>
      </c>
      <c r="K129" s="28">
        <v>0.06664351851851852</v>
      </c>
      <c r="L129" s="4">
        <v>5</v>
      </c>
      <c r="M129" s="6">
        <v>0.12206018518518519</v>
      </c>
      <c r="N129" s="4">
        <v>3</v>
      </c>
      <c r="O129" s="5" t="s">
        <v>4</v>
      </c>
      <c r="P129" s="4">
        <v>50</v>
      </c>
      <c r="Q129" s="28">
        <v>0.07119212962962963</v>
      </c>
      <c r="R129" s="4">
        <v>5</v>
      </c>
      <c r="S129" s="4">
        <v>4</v>
      </c>
      <c r="T129" s="28" t="s">
        <v>223</v>
      </c>
      <c r="U129" s="7" t="s">
        <v>149</v>
      </c>
      <c r="V129" s="8">
        <v>1996</v>
      </c>
      <c r="W129" s="8">
        <v>10</v>
      </c>
      <c r="X129" s="8">
        <v>54</v>
      </c>
    </row>
    <row r="130" spans="1:24" ht="11.25">
      <c r="A130" s="3">
        <v>6</v>
      </c>
      <c r="B130" s="4">
        <v>126</v>
      </c>
      <c r="C130" s="5" t="s">
        <v>224</v>
      </c>
      <c r="D130" s="4">
        <v>120</v>
      </c>
      <c r="E130" s="5" t="s">
        <v>82</v>
      </c>
      <c r="F130" s="4">
        <v>61</v>
      </c>
      <c r="G130" s="100">
        <v>0.05590277777777778</v>
      </c>
      <c r="H130" s="4">
        <v>3</v>
      </c>
      <c r="I130" s="5" t="s">
        <v>152</v>
      </c>
      <c r="J130" s="4">
        <v>55</v>
      </c>
      <c r="K130" s="28">
        <v>0.07065972222222222</v>
      </c>
      <c r="L130" s="4">
        <v>8</v>
      </c>
      <c r="M130" s="6">
        <v>0.1265625</v>
      </c>
      <c r="N130" s="4">
        <v>5</v>
      </c>
      <c r="O130" s="5" t="s">
        <v>118</v>
      </c>
      <c r="P130" s="4">
        <v>52</v>
      </c>
      <c r="Q130" s="28">
        <v>0.07398148148148148</v>
      </c>
      <c r="R130" s="4">
        <v>7</v>
      </c>
      <c r="S130" s="4">
        <v>6</v>
      </c>
      <c r="T130" s="28" t="s">
        <v>225</v>
      </c>
      <c r="U130" s="7" t="s">
        <v>149</v>
      </c>
      <c r="V130" s="8">
        <v>1996</v>
      </c>
      <c r="W130" s="8">
        <v>10</v>
      </c>
      <c r="X130" s="8">
        <v>54</v>
      </c>
    </row>
    <row r="131" spans="1:24" ht="11.25">
      <c r="A131" s="3">
        <v>9</v>
      </c>
      <c r="B131" s="4">
        <v>104</v>
      </c>
      <c r="C131" s="5" t="s">
        <v>227</v>
      </c>
      <c r="D131" s="4">
        <v>134</v>
      </c>
      <c r="E131" s="5" t="s">
        <v>18</v>
      </c>
      <c r="F131" s="4">
        <v>48</v>
      </c>
      <c r="G131" s="100">
        <v>0.0603125</v>
      </c>
      <c r="H131" s="4">
        <v>6</v>
      </c>
      <c r="I131" s="5" t="s">
        <v>11</v>
      </c>
      <c r="J131" s="4">
        <v>54</v>
      </c>
      <c r="K131" s="28">
        <v>0.07871527777777777</v>
      </c>
      <c r="L131" s="4">
        <v>10</v>
      </c>
      <c r="M131" s="6">
        <v>0.13902777777777778</v>
      </c>
      <c r="N131" s="4">
        <v>9</v>
      </c>
      <c r="O131" s="5" t="s">
        <v>10</v>
      </c>
      <c r="P131" s="4">
        <v>52</v>
      </c>
      <c r="Q131" s="28">
        <v>0.07981481481481481</v>
      </c>
      <c r="R131" s="4">
        <v>8</v>
      </c>
      <c r="S131" s="4">
        <v>9</v>
      </c>
      <c r="T131" s="28">
        <v>0.21884259259259262</v>
      </c>
      <c r="U131" s="7" t="s">
        <v>149</v>
      </c>
      <c r="V131" s="8">
        <v>1996</v>
      </c>
      <c r="W131" s="8">
        <v>10</v>
      </c>
      <c r="X131" s="8">
        <v>54</v>
      </c>
    </row>
    <row r="132" spans="1:24" ht="11.25">
      <c r="A132" s="3">
        <v>4</v>
      </c>
      <c r="B132" s="4">
        <v>122</v>
      </c>
      <c r="C132" s="5" t="s">
        <v>13</v>
      </c>
      <c r="D132" s="4">
        <v>85</v>
      </c>
      <c r="E132" s="26" t="s">
        <v>228</v>
      </c>
      <c r="F132" s="4">
        <v>74</v>
      </c>
      <c r="G132" s="28">
        <v>0.07450231481481481</v>
      </c>
      <c r="H132" s="4">
        <v>3</v>
      </c>
      <c r="I132" s="5" t="s">
        <v>229</v>
      </c>
      <c r="J132" s="4">
        <v>70</v>
      </c>
      <c r="K132" s="28">
        <v>0.10730324074074075</v>
      </c>
      <c r="L132" s="4">
        <v>5</v>
      </c>
      <c r="M132" s="6">
        <v>0.18180555555555555</v>
      </c>
      <c r="N132" s="4">
        <v>4</v>
      </c>
      <c r="O132" s="5" t="s">
        <v>230</v>
      </c>
      <c r="P132" s="4">
        <v>59</v>
      </c>
      <c r="Q132" s="28">
        <v>0.09348379629629629</v>
      </c>
      <c r="R132" s="4">
        <v>4</v>
      </c>
      <c r="S132" s="4">
        <v>4</v>
      </c>
      <c r="T132" s="28">
        <v>0.2752893518518518</v>
      </c>
      <c r="U132" s="7" t="s">
        <v>154</v>
      </c>
      <c r="V132" s="8">
        <v>1996</v>
      </c>
      <c r="W132" s="8">
        <v>10</v>
      </c>
      <c r="X132" s="8">
        <v>54</v>
      </c>
    </row>
    <row r="133" spans="2:24" ht="11.25">
      <c r="B133" s="101"/>
      <c r="C133" s="102"/>
      <c r="D133" s="33"/>
      <c r="E133" s="103"/>
      <c r="F133" s="101"/>
      <c r="G133" s="104"/>
      <c r="H133" s="101"/>
      <c r="I133" s="102"/>
      <c r="J133" s="33"/>
      <c r="K133" s="105"/>
      <c r="L133" s="33"/>
      <c r="M133" s="106"/>
      <c r="N133" s="33"/>
      <c r="O133" s="103"/>
      <c r="P133" s="13"/>
      <c r="Q133" s="105"/>
      <c r="R133" s="33"/>
      <c r="S133" s="33"/>
      <c r="T133" s="105"/>
      <c r="V133" s="8">
        <v>1996</v>
      </c>
      <c r="W133" s="8">
        <v>10</v>
      </c>
      <c r="X133" s="8">
        <v>54</v>
      </c>
    </row>
    <row r="134" spans="1:24" ht="11.25">
      <c r="A134" s="3">
        <v>15</v>
      </c>
      <c r="B134" s="4">
        <v>18</v>
      </c>
      <c r="C134" s="5" t="s">
        <v>231</v>
      </c>
      <c r="D134" s="4">
        <v>27</v>
      </c>
      <c r="E134" s="5" t="s">
        <v>98</v>
      </c>
      <c r="F134" s="4">
        <v>69</v>
      </c>
      <c r="G134" s="28">
        <v>0.07171296296296296</v>
      </c>
      <c r="H134" s="4">
        <v>14</v>
      </c>
      <c r="I134" s="12"/>
      <c r="J134" s="4"/>
      <c r="K134" s="28" t="s">
        <v>232</v>
      </c>
      <c r="L134" s="4">
        <v>14</v>
      </c>
      <c r="M134" s="6">
        <v>0.16873842592592592</v>
      </c>
      <c r="N134" s="4">
        <v>14</v>
      </c>
      <c r="O134" s="12"/>
      <c r="P134" s="4"/>
      <c r="Q134" s="28">
        <v>0.11769675925925926</v>
      </c>
      <c r="R134" s="4">
        <v>16</v>
      </c>
      <c r="S134" s="4">
        <v>15</v>
      </c>
      <c r="T134" s="28">
        <v>0.2864351851851852</v>
      </c>
      <c r="U134" s="7" t="s">
        <v>155</v>
      </c>
      <c r="V134" s="8">
        <v>1996</v>
      </c>
      <c r="W134" s="8">
        <v>10</v>
      </c>
      <c r="X134" s="8">
        <v>54</v>
      </c>
    </row>
    <row r="135" spans="1:24" ht="11.25">
      <c r="A135" s="12"/>
      <c r="B135" s="4">
        <v>37</v>
      </c>
      <c r="C135" s="5" t="s">
        <v>26</v>
      </c>
      <c r="D135" s="4">
        <v>32</v>
      </c>
      <c r="E135" s="5" t="s">
        <v>233</v>
      </c>
      <c r="F135" s="4">
        <v>64</v>
      </c>
      <c r="G135" s="28" t="s">
        <v>234</v>
      </c>
      <c r="H135" s="4">
        <v>7</v>
      </c>
      <c r="I135" s="12"/>
      <c r="J135" s="4"/>
      <c r="K135" s="28" t="s">
        <v>235</v>
      </c>
      <c r="L135" s="4">
        <v>8</v>
      </c>
      <c r="M135" s="6">
        <v>0.15104166666666669</v>
      </c>
      <c r="N135" s="4">
        <v>8</v>
      </c>
      <c r="O135" s="12"/>
      <c r="P135" s="4"/>
      <c r="Q135" s="28" t="s">
        <v>30</v>
      </c>
      <c r="R135" s="4"/>
      <c r="S135" s="4"/>
      <c r="T135" s="28" t="s">
        <v>30</v>
      </c>
      <c r="U135" s="7" t="s">
        <v>42</v>
      </c>
      <c r="V135" s="8">
        <v>1996</v>
      </c>
      <c r="W135" s="8">
        <v>10</v>
      </c>
      <c r="X135" s="8">
        <v>54</v>
      </c>
    </row>
    <row r="136" spans="1:24" ht="11.25">
      <c r="A136" s="3">
        <v>8</v>
      </c>
      <c r="B136" s="4">
        <v>144</v>
      </c>
      <c r="C136" s="5" t="s">
        <v>14</v>
      </c>
      <c r="D136" s="4">
        <v>38</v>
      </c>
      <c r="E136" s="5" t="s">
        <v>237</v>
      </c>
      <c r="F136" s="4">
        <v>58</v>
      </c>
      <c r="G136" s="28">
        <v>0.06614583333333333</v>
      </c>
      <c r="H136" s="4">
        <v>8</v>
      </c>
      <c r="I136" s="12"/>
      <c r="J136" s="4"/>
      <c r="K136" s="28">
        <v>0.07461805555555552</v>
      </c>
      <c r="L136" s="4">
        <v>7</v>
      </c>
      <c r="M136" s="6">
        <v>0.14076388888888886</v>
      </c>
      <c r="N136" s="4">
        <v>8</v>
      </c>
      <c r="O136" s="12"/>
      <c r="P136" s="4"/>
      <c r="Q136" s="28">
        <v>0.09894675925925926</v>
      </c>
      <c r="R136" s="4">
        <v>11</v>
      </c>
      <c r="S136" s="4">
        <v>8</v>
      </c>
      <c r="T136" s="28">
        <v>0.23971064814814813</v>
      </c>
      <c r="U136" s="7" t="s">
        <v>236</v>
      </c>
      <c r="V136" s="8">
        <v>1996</v>
      </c>
      <c r="W136" s="8">
        <v>10</v>
      </c>
      <c r="X136" s="8">
        <v>54</v>
      </c>
    </row>
    <row r="138" spans="1:24" ht="11.25">
      <c r="A138" s="3">
        <v>4</v>
      </c>
      <c r="B138" s="4">
        <v>168</v>
      </c>
      <c r="C138" s="5" t="s">
        <v>238</v>
      </c>
      <c r="D138" s="107">
        <v>103</v>
      </c>
      <c r="E138" s="5" t="s">
        <v>39</v>
      </c>
      <c r="F138" s="4">
        <v>54</v>
      </c>
      <c r="G138" s="108" t="s">
        <v>239</v>
      </c>
      <c r="H138" s="4">
        <v>6</v>
      </c>
      <c r="I138" s="5" t="s">
        <v>240</v>
      </c>
      <c r="J138" s="4">
        <v>62</v>
      </c>
      <c r="K138" s="28" t="s">
        <v>241</v>
      </c>
      <c r="L138" s="4">
        <v>8</v>
      </c>
      <c r="M138" s="31">
        <v>0.12097222222222223</v>
      </c>
      <c r="N138" s="4">
        <v>4</v>
      </c>
      <c r="O138" s="5" t="s">
        <v>12</v>
      </c>
      <c r="P138" s="27">
        <v>68</v>
      </c>
      <c r="Q138" s="28" t="s">
        <v>242</v>
      </c>
      <c r="R138" s="4">
        <v>7</v>
      </c>
      <c r="S138" s="4">
        <v>4</v>
      </c>
      <c r="T138" s="28" t="s">
        <v>243</v>
      </c>
      <c r="U138" s="7" t="s">
        <v>40</v>
      </c>
      <c r="V138" s="8">
        <v>1997</v>
      </c>
      <c r="W138" s="8">
        <v>11</v>
      </c>
      <c r="X138" s="8">
        <v>54</v>
      </c>
    </row>
    <row r="139" spans="1:24" ht="11.25">
      <c r="A139" s="3">
        <v>19</v>
      </c>
      <c r="B139" s="4">
        <v>152</v>
      </c>
      <c r="C139" s="5" t="s">
        <v>245</v>
      </c>
      <c r="D139" s="107">
        <v>93</v>
      </c>
      <c r="E139" s="5" t="s">
        <v>231</v>
      </c>
      <c r="F139" s="4">
        <v>69</v>
      </c>
      <c r="G139" s="108">
        <v>0.0671412037037037</v>
      </c>
      <c r="H139" s="4">
        <v>9</v>
      </c>
      <c r="I139" s="5" t="s">
        <v>246</v>
      </c>
      <c r="J139" s="4">
        <v>65</v>
      </c>
      <c r="K139" s="28" t="s">
        <v>247</v>
      </c>
      <c r="L139" s="4">
        <v>23</v>
      </c>
      <c r="M139" s="31">
        <v>0.14140046296296296</v>
      </c>
      <c r="N139" s="4">
        <v>16</v>
      </c>
      <c r="O139" s="5" t="s">
        <v>190</v>
      </c>
      <c r="P139" s="27">
        <v>64</v>
      </c>
      <c r="Q139" s="28" t="s">
        <v>248</v>
      </c>
      <c r="R139" s="4">
        <v>19</v>
      </c>
      <c r="S139" s="4">
        <v>19</v>
      </c>
      <c r="T139" s="28" t="s">
        <v>249</v>
      </c>
      <c r="U139" s="7" t="s">
        <v>40</v>
      </c>
      <c r="V139" s="8">
        <v>1997</v>
      </c>
      <c r="W139" s="8">
        <v>11</v>
      </c>
      <c r="X139" s="8">
        <v>54</v>
      </c>
    </row>
    <row r="140" spans="1:24" ht="11.25">
      <c r="A140" s="3">
        <v>20</v>
      </c>
      <c r="B140" s="4">
        <v>151</v>
      </c>
      <c r="C140" s="5" t="s">
        <v>250</v>
      </c>
      <c r="D140" s="107">
        <v>101</v>
      </c>
      <c r="E140" s="5" t="s">
        <v>123</v>
      </c>
      <c r="F140" s="4">
        <v>77</v>
      </c>
      <c r="G140" s="108">
        <v>0.07902777777777777</v>
      </c>
      <c r="H140" s="4">
        <v>24</v>
      </c>
      <c r="I140" s="5" t="s">
        <v>251</v>
      </c>
      <c r="J140" s="4">
        <v>58</v>
      </c>
      <c r="K140" s="28" t="s">
        <v>252</v>
      </c>
      <c r="L140" s="4">
        <v>16</v>
      </c>
      <c r="M140" s="31">
        <v>0.14696759259259257</v>
      </c>
      <c r="N140" s="4">
        <v>20</v>
      </c>
      <c r="O140" s="5" t="s">
        <v>45</v>
      </c>
      <c r="P140" s="27">
        <v>55</v>
      </c>
      <c r="Q140" s="28" t="s">
        <v>244</v>
      </c>
      <c r="R140" s="4">
        <v>16</v>
      </c>
      <c r="S140" s="4">
        <v>20</v>
      </c>
      <c r="T140" s="28">
        <v>0.22414351851851852</v>
      </c>
      <c r="U140" s="7" t="s">
        <v>40</v>
      </c>
      <c r="V140" s="8">
        <v>1997</v>
      </c>
      <c r="W140" s="8">
        <v>11</v>
      </c>
      <c r="X140" s="8">
        <v>54</v>
      </c>
    </row>
    <row r="141" spans="1:24" ht="11.25">
      <c r="A141" s="3">
        <v>23</v>
      </c>
      <c r="B141" s="4">
        <v>175</v>
      </c>
      <c r="C141" s="5" t="s">
        <v>253</v>
      </c>
      <c r="D141" s="4">
        <v>107</v>
      </c>
      <c r="E141" s="5" t="s">
        <v>142</v>
      </c>
      <c r="F141" s="4">
        <v>67</v>
      </c>
      <c r="G141" s="108">
        <v>0.07230324074074074</v>
      </c>
      <c r="H141" s="107">
        <v>15</v>
      </c>
      <c r="I141" s="5" t="s">
        <v>152</v>
      </c>
      <c r="J141" s="4">
        <v>55</v>
      </c>
      <c r="K141" s="28" t="s">
        <v>254</v>
      </c>
      <c r="L141" s="4">
        <v>26</v>
      </c>
      <c r="M141" s="31">
        <v>0.14862268518518518</v>
      </c>
      <c r="N141" s="107">
        <v>21</v>
      </c>
      <c r="O141" s="26" t="s">
        <v>226</v>
      </c>
      <c r="P141" s="109">
        <v>62</v>
      </c>
      <c r="Q141" s="28" t="s">
        <v>255</v>
      </c>
      <c r="R141" s="4">
        <v>24</v>
      </c>
      <c r="S141" s="4">
        <v>23</v>
      </c>
      <c r="T141" s="28" t="s">
        <v>256</v>
      </c>
      <c r="U141" s="7" t="s">
        <v>40</v>
      </c>
      <c r="V141" s="8">
        <v>1997</v>
      </c>
      <c r="W141" s="8">
        <v>11</v>
      </c>
      <c r="X141" s="8">
        <v>54</v>
      </c>
    </row>
    <row r="142" spans="1:24" ht="11.25">
      <c r="A142" s="3">
        <v>26</v>
      </c>
      <c r="B142" s="4">
        <v>164</v>
      </c>
      <c r="C142" s="5" t="s">
        <v>257</v>
      </c>
      <c r="D142" s="4">
        <v>103</v>
      </c>
      <c r="E142" s="5" t="s">
        <v>178</v>
      </c>
      <c r="F142" s="4">
        <v>65</v>
      </c>
      <c r="G142" s="108" t="s">
        <v>258</v>
      </c>
      <c r="H142" s="107">
        <v>13</v>
      </c>
      <c r="I142" s="5" t="s">
        <v>259</v>
      </c>
      <c r="J142" s="4">
        <v>65</v>
      </c>
      <c r="K142" s="28" t="s">
        <v>260</v>
      </c>
      <c r="L142" s="4">
        <v>28</v>
      </c>
      <c r="M142" s="31">
        <v>0.1523726851851852</v>
      </c>
      <c r="N142" s="107">
        <v>23</v>
      </c>
      <c r="O142" s="26" t="s">
        <v>136</v>
      </c>
      <c r="P142" s="109">
        <v>58</v>
      </c>
      <c r="Q142" s="28" t="s">
        <v>261</v>
      </c>
      <c r="R142" s="4">
        <v>26</v>
      </c>
      <c r="S142" s="4">
        <v>26</v>
      </c>
      <c r="T142" s="28" t="s">
        <v>262</v>
      </c>
      <c r="U142" s="7" t="s">
        <v>40</v>
      </c>
      <c r="V142" s="8">
        <v>1997</v>
      </c>
      <c r="W142" s="8">
        <v>11</v>
      </c>
      <c r="X142" s="8">
        <v>54</v>
      </c>
    </row>
    <row r="143" spans="1:24" ht="11.25">
      <c r="A143" s="3">
        <v>29</v>
      </c>
      <c r="B143" s="4">
        <v>177</v>
      </c>
      <c r="C143" s="5" t="s">
        <v>263</v>
      </c>
      <c r="D143" s="4">
        <v>39</v>
      </c>
      <c r="E143" s="5" t="s">
        <v>264</v>
      </c>
      <c r="F143" s="4">
        <v>84</v>
      </c>
      <c r="G143" s="108" t="s">
        <v>265</v>
      </c>
      <c r="H143" s="107">
        <v>26</v>
      </c>
      <c r="I143" s="5" t="s">
        <v>266</v>
      </c>
      <c r="J143" s="4">
        <v>84</v>
      </c>
      <c r="K143" s="28">
        <v>0.08677083333333334</v>
      </c>
      <c r="L143" s="4">
        <v>29</v>
      </c>
      <c r="M143" s="31">
        <v>0.17002314814814817</v>
      </c>
      <c r="N143" s="107">
        <v>29</v>
      </c>
      <c r="O143" s="26" t="s">
        <v>267</v>
      </c>
      <c r="P143" s="109">
        <v>84</v>
      </c>
      <c r="Q143" s="28" t="s">
        <v>268</v>
      </c>
      <c r="R143" s="4">
        <v>30</v>
      </c>
      <c r="S143" s="4">
        <v>29</v>
      </c>
      <c r="T143" s="28" t="s">
        <v>269</v>
      </c>
      <c r="U143" s="7" t="s">
        <v>40</v>
      </c>
      <c r="V143" s="8">
        <v>1997</v>
      </c>
      <c r="W143" s="8">
        <v>11</v>
      </c>
      <c r="X143" s="8">
        <v>54</v>
      </c>
    </row>
    <row r="144" spans="1:24" ht="11.25">
      <c r="A144" s="110"/>
      <c r="B144" s="4">
        <v>137</v>
      </c>
      <c r="C144" s="5" t="s">
        <v>270</v>
      </c>
      <c r="D144" s="4">
        <v>99</v>
      </c>
      <c r="E144" s="5" t="s">
        <v>271</v>
      </c>
      <c r="F144" s="4">
        <v>59</v>
      </c>
      <c r="G144" s="108" t="s">
        <v>30</v>
      </c>
      <c r="H144" s="109"/>
      <c r="I144" s="5" t="s">
        <v>117</v>
      </c>
      <c r="J144" s="4">
        <v>67</v>
      </c>
      <c r="K144" s="28">
        <v>0.06118055555555555</v>
      </c>
      <c r="L144" s="4">
        <v>7</v>
      </c>
      <c r="M144" s="31" t="s">
        <v>279</v>
      </c>
      <c r="N144" s="107"/>
      <c r="O144" s="26" t="s">
        <v>168</v>
      </c>
      <c r="P144" s="109">
        <v>66</v>
      </c>
      <c r="Q144" s="28">
        <v>0.07835648148148149</v>
      </c>
      <c r="R144" s="4">
        <v>17</v>
      </c>
      <c r="S144" s="10" t="s">
        <v>272</v>
      </c>
      <c r="T144" s="100"/>
      <c r="U144" s="7" t="s">
        <v>40</v>
      </c>
      <c r="V144" s="8">
        <v>1997</v>
      </c>
      <c r="W144" s="8">
        <v>11</v>
      </c>
      <c r="X144" s="8">
        <v>54</v>
      </c>
    </row>
    <row r="145" spans="1:24" ht="11.25">
      <c r="A145" s="16"/>
      <c r="B145" s="4">
        <v>133</v>
      </c>
      <c r="C145" s="5" t="s">
        <v>44</v>
      </c>
      <c r="D145" s="109">
        <v>137</v>
      </c>
      <c r="E145" s="5" t="s">
        <v>18</v>
      </c>
      <c r="F145" s="4">
        <v>48</v>
      </c>
      <c r="G145" s="108" t="s">
        <v>273</v>
      </c>
      <c r="H145" s="107">
        <v>9</v>
      </c>
      <c r="I145" s="5" t="s">
        <v>11</v>
      </c>
      <c r="J145" s="4">
        <v>54</v>
      </c>
      <c r="K145" s="28" t="s">
        <v>30</v>
      </c>
      <c r="L145" s="4"/>
      <c r="M145" s="109"/>
      <c r="N145" s="8"/>
      <c r="O145" s="26" t="s">
        <v>10</v>
      </c>
      <c r="P145" s="27">
        <v>52</v>
      </c>
      <c r="Q145" s="28"/>
      <c r="R145" s="4"/>
      <c r="S145" s="4"/>
      <c r="T145" s="28" t="s">
        <v>30</v>
      </c>
      <c r="U145" s="7" t="s">
        <v>41</v>
      </c>
      <c r="V145" s="8">
        <v>1997</v>
      </c>
      <c r="W145" s="8">
        <v>11</v>
      </c>
      <c r="X145" s="8">
        <v>54</v>
      </c>
    </row>
    <row r="146" spans="1:23" ht="11.25">
      <c r="A146" s="66"/>
      <c r="B146" s="21"/>
      <c r="C146" s="18"/>
      <c r="D146" s="111"/>
      <c r="E146" s="18"/>
      <c r="F146" s="21"/>
      <c r="G146" s="112"/>
      <c r="H146" s="113"/>
      <c r="I146" s="18"/>
      <c r="J146" s="21"/>
      <c r="K146" s="114"/>
      <c r="L146" s="21"/>
      <c r="M146" s="111"/>
      <c r="N146" s="8"/>
      <c r="O146" s="115"/>
      <c r="P146" s="116"/>
      <c r="Q146" s="114"/>
      <c r="R146" s="21"/>
      <c r="S146" s="21"/>
      <c r="T146" s="114"/>
      <c r="W146" s="8">
        <v>11</v>
      </c>
    </row>
    <row r="147" spans="1:24" ht="11.25">
      <c r="A147" s="5">
        <v>1</v>
      </c>
      <c r="B147" s="4">
        <v>152</v>
      </c>
      <c r="C147" s="5" t="s">
        <v>231</v>
      </c>
      <c r="D147" s="10">
        <v>28</v>
      </c>
      <c r="E147" s="5" t="s">
        <v>276</v>
      </c>
      <c r="F147" s="10">
        <v>69</v>
      </c>
      <c r="G147" s="108">
        <v>0.0671412037037037</v>
      </c>
      <c r="H147" s="10">
        <v>4</v>
      </c>
      <c r="I147" s="79"/>
      <c r="J147" s="109"/>
      <c r="K147" s="108" t="s">
        <v>277</v>
      </c>
      <c r="L147" s="10">
        <v>2</v>
      </c>
      <c r="M147" s="31">
        <v>0.14466435185185184</v>
      </c>
      <c r="N147" s="10">
        <v>2</v>
      </c>
      <c r="O147" s="117"/>
      <c r="P147" s="10"/>
      <c r="Q147" s="28">
        <v>0.08778935185185184</v>
      </c>
      <c r="R147" s="4">
        <v>2</v>
      </c>
      <c r="S147" s="4">
        <v>1</v>
      </c>
      <c r="T147" s="28">
        <f>Q147+K147+G147</f>
        <v>0.23245370370370366</v>
      </c>
      <c r="U147" s="7" t="s">
        <v>278</v>
      </c>
      <c r="V147" s="8">
        <v>1997</v>
      </c>
      <c r="W147" s="8">
        <v>11</v>
      </c>
      <c r="X147" s="8">
        <v>54</v>
      </c>
    </row>
    <row r="149" spans="1:24" ht="11.25">
      <c r="A149" s="118">
        <v>7</v>
      </c>
      <c r="B149" s="12">
        <v>1103</v>
      </c>
      <c r="C149" s="16" t="s">
        <v>281</v>
      </c>
      <c r="D149" s="12">
        <v>105</v>
      </c>
      <c r="E149" s="16" t="s">
        <v>282</v>
      </c>
      <c r="F149" s="12">
        <v>66</v>
      </c>
      <c r="G149" s="35">
        <v>0.0645486111111111</v>
      </c>
      <c r="H149" s="4">
        <v>10</v>
      </c>
      <c r="I149" s="16" t="s">
        <v>283</v>
      </c>
      <c r="J149" s="12">
        <v>59</v>
      </c>
      <c r="K149" s="35">
        <v>0.062303240740740784</v>
      </c>
      <c r="L149" s="4">
        <v>7</v>
      </c>
      <c r="M149" s="119">
        <f>G149+K149</f>
        <v>0.12685185185185188</v>
      </c>
      <c r="N149" s="4">
        <v>8</v>
      </c>
      <c r="O149" s="16" t="s">
        <v>284</v>
      </c>
      <c r="P149" s="12">
        <v>64</v>
      </c>
      <c r="Q149" s="34">
        <v>0.06495370370370368</v>
      </c>
      <c r="R149" s="4">
        <v>5</v>
      </c>
      <c r="S149" s="4">
        <v>7</v>
      </c>
      <c r="T149" s="9">
        <v>0.19180555555555556</v>
      </c>
      <c r="U149" s="120" t="s">
        <v>40</v>
      </c>
      <c r="V149" s="8">
        <v>1998</v>
      </c>
      <c r="W149" s="8">
        <v>12</v>
      </c>
      <c r="X149" s="8">
        <v>54</v>
      </c>
    </row>
    <row r="150" spans="1:24" ht="11.25">
      <c r="A150" s="118">
        <v>17</v>
      </c>
      <c r="B150" s="12">
        <v>1114</v>
      </c>
      <c r="C150" s="16" t="s">
        <v>753</v>
      </c>
      <c r="D150" s="12">
        <v>87</v>
      </c>
      <c r="E150" s="16" t="s">
        <v>285</v>
      </c>
      <c r="F150" s="12">
        <v>64</v>
      </c>
      <c r="G150" s="35">
        <v>0.06685185185185188</v>
      </c>
      <c r="H150" s="4">
        <v>15</v>
      </c>
      <c r="I150" s="16" t="s">
        <v>286</v>
      </c>
      <c r="J150" s="12">
        <v>71</v>
      </c>
      <c r="K150" s="35">
        <v>0.06918981481481484</v>
      </c>
      <c r="L150" s="4">
        <v>18</v>
      </c>
      <c r="M150" s="119">
        <f aca="true" t="shared" si="25" ref="M150:M159">G150+K150</f>
        <v>0.13604166666666673</v>
      </c>
      <c r="N150" s="4">
        <v>16</v>
      </c>
      <c r="O150" s="16" t="s">
        <v>287</v>
      </c>
      <c r="P150" s="12">
        <v>72</v>
      </c>
      <c r="Q150" s="34">
        <v>0.07991898148148135</v>
      </c>
      <c r="R150" s="4">
        <v>20</v>
      </c>
      <c r="S150" s="4">
        <v>17</v>
      </c>
      <c r="T150" s="9">
        <v>0.21596064814814808</v>
      </c>
      <c r="U150" s="120" t="s">
        <v>40</v>
      </c>
      <c r="V150" s="8">
        <v>1998</v>
      </c>
      <c r="W150" s="8">
        <v>12</v>
      </c>
      <c r="X150" s="8">
        <v>54</v>
      </c>
    </row>
    <row r="151" spans="1:24" ht="11.25">
      <c r="A151" s="118">
        <v>20</v>
      </c>
      <c r="B151" s="12">
        <v>1110</v>
      </c>
      <c r="C151" s="16" t="s">
        <v>754</v>
      </c>
      <c r="D151" s="12">
        <v>90</v>
      </c>
      <c r="E151" s="16" t="s">
        <v>288</v>
      </c>
      <c r="F151" s="12">
        <v>65</v>
      </c>
      <c r="G151" s="35">
        <v>0.06630787037037034</v>
      </c>
      <c r="H151" s="4">
        <v>13</v>
      </c>
      <c r="I151" s="16" t="s">
        <v>289</v>
      </c>
      <c r="J151" s="12">
        <v>72</v>
      </c>
      <c r="K151" s="35">
        <v>0.06890046296296293</v>
      </c>
      <c r="L151" s="4">
        <v>17</v>
      </c>
      <c r="M151" s="119">
        <f t="shared" si="25"/>
        <v>0.13520833333333326</v>
      </c>
      <c r="N151" s="4">
        <v>15</v>
      </c>
      <c r="O151" s="16" t="s">
        <v>290</v>
      </c>
      <c r="P151" s="12">
        <v>67</v>
      </c>
      <c r="Q151" s="34">
        <v>0.08818287037037043</v>
      </c>
      <c r="R151" s="4">
        <v>26</v>
      </c>
      <c r="S151" s="4">
        <v>20</v>
      </c>
      <c r="T151" s="9">
        <v>0.2233912037037037</v>
      </c>
      <c r="U151" s="120" t="s">
        <v>40</v>
      </c>
      <c r="V151" s="8">
        <v>1998</v>
      </c>
      <c r="W151" s="8">
        <v>12</v>
      </c>
      <c r="X151" s="8">
        <v>54</v>
      </c>
    </row>
    <row r="152" spans="1:24" ht="11.25">
      <c r="A152" s="118">
        <v>21</v>
      </c>
      <c r="B152" s="12">
        <v>1134</v>
      </c>
      <c r="C152" s="16" t="s">
        <v>291</v>
      </c>
      <c r="D152" s="12">
        <v>113</v>
      </c>
      <c r="E152" s="16" t="s">
        <v>292</v>
      </c>
      <c r="F152" s="12">
        <v>58</v>
      </c>
      <c r="G152" s="35">
        <v>0.08018518518518519</v>
      </c>
      <c r="H152" s="4">
        <v>27</v>
      </c>
      <c r="I152" s="16" t="s">
        <v>293</v>
      </c>
      <c r="J152" s="12">
        <v>65</v>
      </c>
      <c r="K152" s="35">
        <v>0.06776620370370373</v>
      </c>
      <c r="L152" s="4">
        <v>14</v>
      </c>
      <c r="M152" s="119">
        <f t="shared" si="25"/>
        <v>0.14795138888888892</v>
      </c>
      <c r="N152" s="4">
        <v>22</v>
      </c>
      <c r="O152" s="16" t="s">
        <v>294</v>
      </c>
      <c r="P152" s="12">
        <v>58</v>
      </c>
      <c r="Q152" s="34">
        <v>0.07859953703703704</v>
      </c>
      <c r="R152" s="4">
        <v>19</v>
      </c>
      <c r="S152" s="4">
        <v>21</v>
      </c>
      <c r="T152" s="9">
        <v>0.22655092592592596</v>
      </c>
      <c r="U152" s="120" t="s">
        <v>40</v>
      </c>
      <c r="V152" s="8">
        <v>1998</v>
      </c>
      <c r="W152" s="8">
        <v>12</v>
      </c>
      <c r="X152" s="8">
        <v>54</v>
      </c>
    </row>
    <row r="153" spans="1:24" ht="11.25">
      <c r="A153" s="118">
        <v>23</v>
      </c>
      <c r="B153" s="12">
        <v>1101</v>
      </c>
      <c r="C153" s="16" t="s">
        <v>755</v>
      </c>
      <c r="D153" s="12">
        <v>88</v>
      </c>
      <c r="E153" s="16" t="s">
        <v>295</v>
      </c>
      <c r="F153" s="12">
        <v>55</v>
      </c>
      <c r="G153" s="35">
        <v>0.06954861111111116</v>
      </c>
      <c r="H153" s="4">
        <v>18</v>
      </c>
      <c r="I153" s="16" t="s">
        <v>296</v>
      </c>
      <c r="J153" s="12">
        <v>77</v>
      </c>
      <c r="K153" s="35">
        <v>0.07731481481481478</v>
      </c>
      <c r="L153" s="4">
        <v>25</v>
      </c>
      <c r="M153" s="119">
        <f t="shared" si="25"/>
        <v>0.14686342592592594</v>
      </c>
      <c r="N153" s="4">
        <v>21</v>
      </c>
      <c r="O153" s="16" t="s">
        <v>297</v>
      </c>
      <c r="P153" s="12">
        <v>74</v>
      </c>
      <c r="Q153" s="34">
        <v>0.08740740740740738</v>
      </c>
      <c r="R153" s="4">
        <v>24</v>
      </c>
      <c r="S153" s="4">
        <v>23</v>
      </c>
      <c r="T153" s="9">
        <v>0.23427083333333332</v>
      </c>
      <c r="U153" s="120" t="s">
        <v>40</v>
      </c>
      <c r="V153" s="8">
        <v>1998</v>
      </c>
      <c r="W153" s="8">
        <v>12</v>
      </c>
      <c r="X153" s="8">
        <v>54</v>
      </c>
    </row>
    <row r="154" spans="1:24" ht="11.25">
      <c r="A154" s="118">
        <v>5</v>
      </c>
      <c r="B154" s="12">
        <v>1126</v>
      </c>
      <c r="C154" s="16" t="s">
        <v>756</v>
      </c>
      <c r="D154" s="12">
        <v>123</v>
      </c>
      <c r="E154" s="16" t="s">
        <v>39</v>
      </c>
      <c r="F154" s="12">
        <v>54</v>
      </c>
      <c r="G154" s="35">
        <v>0.06142361111111111</v>
      </c>
      <c r="H154" s="4">
        <v>6</v>
      </c>
      <c r="I154" s="16" t="s">
        <v>18</v>
      </c>
      <c r="J154" s="12">
        <v>48</v>
      </c>
      <c r="K154" s="35">
        <v>0.060671296296296306</v>
      </c>
      <c r="L154" s="4">
        <v>4</v>
      </c>
      <c r="M154" s="119">
        <f t="shared" si="25"/>
        <v>0.12209490740740742</v>
      </c>
      <c r="N154" s="4">
        <v>5</v>
      </c>
      <c r="O154" s="16" t="s">
        <v>12</v>
      </c>
      <c r="P154" s="12">
        <v>69</v>
      </c>
      <c r="Q154" s="34">
        <v>0.0665625</v>
      </c>
      <c r="R154" s="4">
        <v>6</v>
      </c>
      <c r="S154" s="4">
        <v>5</v>
      </c>
      <c r="T154" s="9">
        <v>0.18865740740740744</v>
      </c>
      <c r="U154" s="120" t="s">
        <v>308</v>
      </c>
      <c r="V154" s="8">
        <v>1998</v>
      </c>
      <c r="W154" s="8">
        <v>12</v>
      </c>
      <c r="X154" s="8">
        <v>54</v>
      </c>
    </row>
    <row r="155" spans="1:24" ht="11.25">
      <c r="A155" s="118">
        <v>9</v>
      </c>
      <c r="B155" s="12">
        <v>1138</v>
      </c>
      <c r="C155" s="16" t="s">
        <v>757</v>
      </c>
      <c r="D155" s="12">
        <v>116</v>
      </c>
      <c r="E155" s="16" t="s">
        <v>298</v>
      </c>
      <c r="F155" s="12">
        <v>64</v>
      </c>
      <c r="G155" s="35">
        <v>0.06506944444444446</v>
      </c>
      <c r="H155" s="4">
        <v>3</v>
      </c>
      <c r="I155" s="16" t="s">
        <v>299</v>
      </c>
      <c r="J155" s="12">
        <v>58</v>
      </c>
      <c r="K155" s="35">
        <v>0.08074074074074072</v>
      </c>
      <c r="L155" s="4">
        <v>8</v>
      </c>
      <c r="M155" s="119">
        <f t="shared" si="25"/>
        <v>0.14581018518518518</v>
      </c>
      <c r="N155" s="4">
        <v>4</v>
      </c>
      <c r="O155" s="16" t="s">
        <v>300</v>
      </c>
      <c r="P155" s="12">
        <v>56</v>
      </c>
      <c r="Q155" s="34">
        <v>0.10789351851851847</v>
      </c>
      <c r="R155" s="4">
        <v>10</v>
      </c>
      <c r="S155" s="4">
        <v>9</v>
      </c>
      <c r="T155" s="9">
        <v>0.25370370370370365</v>
      </c>
      <c r="U155" s="120" t="s">
        <v>41</v>
      </c>
      <c r="V155" s="8">
        <v>1998</v>
      </c>
      <c r="W155" s="8">
        <v>12</v>
      </c>
      <c r="X155" s="8">
        <v>54</v>
      </c>
    </row>
    <row r="156" spans="1:24" ht="11.25">
      <c r="A156" s="118">
        <v>5</v>
      </c>
      <c r="B156" s="12">
        <v>1148</v>
      </c>
      <c r="C156" s="79" t="s">
        <v>301</v>
      </c>
      <c r="D156" s="12">
        <v>77</v>
      </c>
      <c r="E156" s="16" t="s">
        <v>302</v>
      </c>
      <c r="F156" s="12">
        <v>68</v>
      </c>
      <c r="G156" s="35">
        <v>0.08353009259259259</v>
      </c>
      <c r="H156" s="4">
        <v>5</v>
      </c>
      <c r="I156" s="16" t="s">
        <v>303</v>
      </c>
      <c r="J156" s="16">
        <v>74</v>
      </c>
      <c r="K156" s="35">
        <v>0.07805555555555554</v>
      </c>
      <c r="L156" s="21">
        <v>4</v>
      </c>
      <c r="M156" s="119">
        <f t="shared" si="25"/>
        <v>0.16158564814814813</v>
      </c>
      <c r="N156" s="4">
        <v>5</v>
      </c>
      <c r="O156" s="16" t="s">
        <v>304</v>
      </c>
      <c r="P156" s="16">
        <v>75</v>
      </c>
      <c r="Q156" s="34">
        <v>0.09342592592592591</v>
      </c>
      <c r="R156" s="36">
        <v>8</v>
      </c>
      <c r="S156" s="21">
        <v>5</v>
      </c>
      <c r="T156" s="9">
        <v>0.25501157407407404</v>
      </c>
      <c r="U156" s="7" t="s">
        <v>309</v>
      </c>
      <c r="V156" s="8">
        <v>1998</v>
      </c>
      <c r="W156" s="8">
        <v>12</v>
      </c>
      <c r="X156" s="8">
        <v>54</v>
      </c>
    </row>
    <row r="157" spans="1:24" ht="11.25">
      <c r="A157" s="1"/>
      <c r="B157" s="12">
        <v>1102</v>
      </c>
      <c r="C157" s="16" t="s">
        <v>758</v>
      </c>
      <c r="D157" s="12">
        <v>29</v>
      </c>
      <c r="E157" s="16" t="s">
        <v>306</v>
      </c>
      <c r="F157" s="12">
        <v>69</v>
      </c>
      <c r="G157" s="9">
        <v>0.07545138888888886</v>
      </c>
      <c r="H157" s="4">
        <v>9</v>
      </c>
      <c r="I157" s="16"/>
      <c r="J157" s="16"/>
      <c r="K157" s="9" t="s">
        <v>305</v>
      </c>
      <c r="L157" s="4"/>
      <c r="M157" s="9" t="s">
        <v>305</v>
      </c>
      <c r="N157" s="4"/>
      <c r="O157" s="16"/>
      <c r="P157" s="16"/>
      <c r="Q157" s="9" t="s">
        <v>305</v>
      </c>
      <c r="R157" s="4"/>
      <c r="S157" s="4"/>
      <c r="T157" s="9" t="s">
        <v>305</v>
      </c>
      <c r="U157" s="7" t="s">
        <v>275</v>
      </c>
      <c r="V157" s="8">
        <v>1998</v>
      </c>
      <c r="W157" s="8">
        <v>12</v>
      </c>
      <c r="X157" s="8">
        <v>54</v>
      </c>
    </row>
    <row r="158" spans="1:24" ht="11.25">
      <c r="A158" s="1"/>
      <c r="B158" s="12">
        <v>1138</v>
      </c>
      <c r="C158" s="16" t="s">
        <v>26</v>
      </c>
      <c r="D158" s="12">
        <v>34</v>
      </c>
      <c r="E158" s="16" t="s">
        <v>98</v>
      </c>
      <c r="F158" s="12">
        <v>64</v>
      </c>
      <c r="G158" s="9">
        <v>0.06506944444444446</v>
      </c>
      <c r="H158" s="4">
        <v>9</v>
      </c>
      <c r="I158" s="16"/>
      <c r="J158" s="16"/>
      <c r="K158" s="9">
        <v>0.08435185185185184</v>
      </c>
      <c r="L158" s="4">
        <v>10</v>
      </c>
      <c r="M158" s="119">
        <f t="shared" si="25"/>
        <v>0.1494212962962963</v>
      </c>
      <c r="N158" s="4">
        <v>10</v>
      </c>
      <c r="O158" s="16"/>
      <c r="P158" s="16"/>
      <c r="Q158" s="37" t="s">
        <v>305</v>
      </c>
      <c r="R158" s="4"/>
      <c r="S158" s="4"/>
      <c r="T158" s="38" t="s">
        <v>305</v>
      </c>
      <c r="U158" s="7" t="s">
        <v>61</v>
      </c>
      <c r="V158" s="8">
        <v>1998</v>
      </c>
      <c r="W158" s="8">
        <v>12</v>
      </c>
      <c r="X158" s="8">
        <v>54</v>
      </c>
    </row>
    <row r="159" spans="1:24" ht="11.25">
      <c r="A159" s="1"/>
      <c r="B159" s="12">
        <v>1079</v>
      </c>
      <c r="C159" s="16" t="s">
        <v>307</v>
      </c>
      <c r="D159" s="12">
        <v>34</v>
      </c>
      <c r="E159" s="16" t="s">
        <v>280</v>
      </c>
      <c r="F159" s="12">
        <v>64</v>
      </c>
      <c r="G159" s="9">
        <v>0.08336805555555554</v>
      </c>
      <c r="H159" s="4">
        <v>12</v>
      </c>
      <c r="I159" s="16"/>
      <c r="J159" s="16"/>
      <c r="K159" s="9">
        <v>0.09260416666666665</v>
      </c>
      <c r="L159" s="4">
        <v>11</v>
      </c>
      <c r="M159" s="119">
        <f t="shared" si="25"/>
        <v>0.1759722222222222</v>
      </c>
      <c r="N159" s="4">
        <v>11</v>
      </c>
      <c r="O159" s="16"/>
      <c r="P159" s="16"/>
      <c r="Q159" s="37" t="s">
        <v>305</v>
      </c>
      <c r="R159" s="4"/>
      <c r="S159" s="4"/>
      <c r="T159" s="38" t="s">
        <v>305</v>
      </c>
      <c r="U159" s="7" t="s">
        <v>61</v>
      </c>
      <c r="V159" s="8">
        <v>1998</v>
      </c>
      <c r="W159" s="8">
        <v>12</v>
      </c>
      <c r="X159" s="8">
        <v>54</v>
      </c>
    </row>
    <row r="160" spans="14:15" ht="11.25">
      <c r="N160" s="14"/>
      <c r="O160" s="13"/>
    </row>
    <row r="161" spans="14:15" ht="11.25">
      <c r="N161" s="14"/>
      <c r="O161" s="13"/>
    </row>
    <row r="162" spans="1:24" ht="11.25">
      <c r="A162" s="121">
        <v>13</v>
      </c>
      <c r="B162" s="39">
        <v>144</v>
      </c>
      <c r="C162" s="40" t="s">
        <v>310</v>
      </c>
      <c r="D162" s="39">
        <v>106</v>
      </c>
      <c r="E162" s="40" t="s">
        <v>311</v>
      </c>
      <c r="F162" s="39">
        <v>1966</v>
      </c>
      <c r="G162" s="34">
        <v>0.0811458333333333</v>
      </c>
      <c r="H162" s="41">
        <v>13</v>
      </c>
      <c r="I162" s="40" t="s">
        <v>312</v>
      </c>
      <c r="J162" s="39">
        <v>1960</v>
      </c>
      <c r="K162" s="34">
        <v>0.07746527777777784</v>
      </c>
      <c r="L162" s="41">
        <v>12</v>
      </c>
      <c r="M162" s="119">
        <f>K162+G162</f>
        <v>0.15861111111111115</v>
      </c>
      <c r="N162" s="41">
        <v>13</v>
      </c>
      <c r="O162" s="40" t="s">
        <v>313</v>
      </c>
      <c r="P162" s="39">
        <v>1965</v>
      </c>
      <c r="Q162" s="34">
        <v>0.08890046296296295</v>
      </c>
      <c r="R162" s="41">
        <v>14</v>
      </c>
      <c r="S162" s="41">
        <v>13</v>
      </c>
      <c r="T162" s="34">
        <v>0.2475115740740741</v>
      </c>
      <c r="U162" s="7" t="s">
        <v>364</v>
      </c>
      <c r="V162" s="8">
        <v>1999</v>
      </c>
      <c r="W162" s="8">
        <v>13</v>
      </c>
      <c r="X162" s="8">
        <v>54</v>
      </c>
    </row>
    <row r="163" spans="1:24" ht="11.25">
      <c r="A163" s="121">
        <v>11</v>
      </c>
      <c r="B163" s="39">
        <v>112</v>
      </c>
      <c r="C163" s="40" t="s">
        <v>315</v>
      </c>
      <c r="D163" s="39">
        <v>107</v>
      </c>
      <c r="E163" s="40" t="s">
        <v>316</v>
      </c>
      <c r="F163" s="39">
        <v>1964</v>
      </c>
      <c r="G163" s="34">
        <v>0.06615740740740739</v>
      </c>
      <c r="H163" s="41">
        <v>18</v>
      </c>
      <c r="I163" s="40" t="s">
        <v>317</v>
      </c>
      <c r="J163" s="39">
        <v>1962</v>
      </c>
      <c r="K163" s="34">
        <v>0.055625</v>
      </c>
      <c r="L163" s="41">
        <v>2</v>
      </c>
      <c r="M163" s="119">
        <f aca="true" t="shared" si="26" ref="M163:M174">K163+G163</f>
        <v>0.1217824074074074</v>
      </c>
      <c r="N163" s="41">
        <v>9</v>
      </c>
      <c r="O163" s="40" t="s">
        <v>318</v>
      </c>
      <c r="P163" s="39">
        <v>1964</v>
      </c>
      <c r="Q163" s="34">
        <v>0.07908564814814811</v>
      </c>
      <c r="R163" s="41">
        <v>28</v>
      </c>
      <c r="S163" s="41">
        <v>11</v>
      </c>
      <c r="T163" s="34">
        <v>0.20086805555555554</v>
      </c>
      <c r="U163" s="7" t="s">
        <v>40</v>
      </c>
      <c r="V163" s="8">
        <v>1999</v>
      </c>
      <c r="W163" s="8">
        <v>13</v>
      </c>
      <c r="X163" s="8">
        <v>54</v>
      </c>
    </row>
    <row r="164" spans="1:24" ht="11.25">
      <c r="A164" s="121">
        <v>13</v>
      </c>
      <c r="B164" s="39">
        <v>138</v>
      </c>
      <c r="C164" s="40" t="s">
        <v>319</v>
      </c>
      <c r="D164" s="39">
        <v>112</v>
      </c>
      <c r="E164" s="40" t="s">
        <v>320</v>
      </c>
      <c r="F164" s="39">
        <v>1965</v>
      </c>
      <c r="G164" s="34">
        <v>0.0685648148148148</v>
      </c>
      <c r="H164" s="41">
        <v>23</v>
      </c>
      <c r="I164" s="40" t="s">
        <v>321</v>
      </c>
      <c r="J164" s="39">
        <v>1958</v>
      </c>
      <c r="K164" s="34">
        <v>0.06506944444444451</v>
      </c>
      <c r="L164" s="41">
        <v>11</v>
      </c>
      <c r="M164" s="119">
        <f t="shared" si="26"/>
        <v>0.1336342592592593</v>
      </c>
      <c r="N164" s="41">
        <v>14</v>
      </c>
      <c r="O164" s="40" t="s">
        <v>322</v>
      </c>
      <c r="P164" s="39">
        <v>1962</v>
      </c>
      <c r="Q164" s="34">
        <v>0.072199074074074</v>
      </c>
      <c r="R164" s="41">
        <v>15</v>
      </c>
      <c r="S164" s="41">
        <v>13</v>
      </c>
      <c r="T164" s="34">
        <v>0.2058333333333333</v>
      </c>
      <c r="U164" s="7" t="s">
        <v>40</v>
      </c>
      <c r="V164" s="8">
        <v>1999</v>
      </c>
      <c r="W164" s="8">
        <v>13</v>
      </c>
      <c r="X164" s="8">
        <v>54</v>
      </c>
    </row>
    <row r="165" spans="1:24" ht="11.25">
      <c r="A165" s="121">
        <v>18</v>
      </c>
      <c r="B165" s="39">
        <v>136</v>
      </c>
      <c r="C165" s="40" t="s">
        <v>323</v>
      </c>
      <c r="D165" s="39">
        <v>100</v>
      </c>
      <c r="E165" s="40" t="s">
        <v>324</v>
      </c>
      <c r="F165" s="39">
        <v>1964</v>
      </c>
      <c r="G165" s="34">
        <v>0.06491898148148145</v>
      </c>
      <c r="H165" s="41">
        <v>15</v>
      </c>
      <c r="I165" s="40" t="s">
        <v>325</v>
      </c>
      <c r="J165" s="39">
        <v>1971</v>
      </c>
      <c r="K165" s="34">
        <v>0.07015046296296301</v>
      </c>
      <c r="L165" s="41">
        <v>17</v>
      </c>
      <c r="M165" s="119">
        <f t="shared" si="26"/>
        <v>0.13506944444444446</v>
      </c>
      <c r="N165" s="41">
        <v>16</v>
      </c>
      <c r="O165" s="40" t="s">
        <v>326</v>
      </c>
      <c r="P165" s="39">
        <v>1962</v>
      </c>
      <c r="Q165" s="34">
        <v>0.07464120370370375</v>
      </c>
      <c r="R165" s="41">
        <v>18</v>
      </c>
      <c r="S165" s="41">
        <v>18</v>
      </c>
      <c r="T165" s="34">
        <v>0.20971064814814822</v>
      </c>
      <c r="U165" s="7" t="s">
        <v>40</v>
      </c>
      <c r="V165" s="8">
        <v>1999</v>
      </c>
      <c r="W165" s="8">
        <v>13</v>
      </c>
      <c r="X165" s="8">
        <v>54</v>
      </c>
    </row>
    <row r="166" spans="1:24" ht="11.25">
      <c r="A166" s="121">
        <v>22</v>
      </c>
      <c r="B166" s="39">
        <v>127</v>
      </c>
      <c r="C166" s="40" t="s">
        <v>327</v>
      </c>
      <c r="D166" s="39">
        <v>59</v>
      </c>
      <c r="E166" s="40" t="s">
        <v>328</v>
      </c>
      <c r="F166" s="39">
        <v>1979</v>
      </c>
      <c r="G166" s="34">
        <v>0.06636574074074075</v>
      </c>
      <c r="H166" s="41">
        <v>19</v>
      </c>
      <c r="I166" s="40" t="s">
        <v>329</v>
      </c>
      <c r="J166" s="39">
        <v>1980</v>
      </c>
      <c r="K166" s="34">
        <v>0.07244212962962959</v>
      </c>
      <c r="L166" s="41">
        <v>24</v>
      </c>
      <c r="M166" s="119">
        <f t="shared" si="26"/>
        <v>0.13880787037037035</v>
      </c>
      <c r="N166" s="41">
        <v>19</v>
      </c>
      <c r="O166" s="40" t="s">
        <v>330</v>
      </c>
      <c r="P166" s="39">
        <v>1979</v>
      </c>
      <c r="Q166" s="34">
        <v>0.07767361111111115</v>
      </c>
      <c r="R166" s="41">
        <v>23</v>
      </c>
      <c r="S166" s="41">
        <v>22</v>
      </c>
      <c r="T166" s="34">
        <v>0.2164814814814815</v>
      </c>
      <c r="U166" s="7" t="s">
        <v>40</v>
      </c>
      <c r="V166" s="8">
        <v>1999</v>
      </c>
      <c r="W166" s="8">
        <v>13</v>
      </c>
      <c r="X166" s="8">
        <v>54</v>
      </c>
    </row>
    <row r="167" spans="1:24" ht="11.25">
      <c r="A167" s="121">
        <v>24</v>
      </c>
      <c r="B167" s="39">
        <v>103</v>
      </c>
      <c r="C167" s="40" t="s">
        <v>334</v>
      </c>
      <c r="D167" s="39">
        <v>54</v>
      </c>
      <c r="E167" s="40" t="s">
        <v>335</v>
      </c>
      <c r="F167" s="39">
        <v>1979</v>
      </c>
      <c r="G167" s="34">
        <v>0.07288194444444446</v>
      </c>
      <c r="H167" s="41">
        <v>28</v>
      </c>
      <c r="I167" s="40" t="s">
        <v>336</v>
      </c>
      <c r="J167" s="39">
        <v>1982</v>
      </c>
      <c r="K167" s="34">
        <v>0.06988425925925928</v>
      </c>
      <c r="L167" s="41">
        <v>15</v>
      </c>
      <c r="M167" s="119">
        <f t="shared" si="26"/>
        <v>0.14276620370370374</v>
      </c>
      <c r="N167" s="41">
        <v>22</v>
      </c>
      <c r="O167" s="40" t="s">
        <v>337</v>
      </c>
      <c r="P167" s="39">
        <v>1982</v>
      </c>
      <c r="Q167" s="34">
        <v>0.07837962962962952</v>
      </c>
      <c r="R167" s="41">
        <v>26</v>
      </c>
      <c r="S167" s="41">
        <v>24</v>
      </c>
      <c r="T167" s="34">
        <v>0.22114583333333326</v>
      </c>
      <c r="U167" s="7" t="s">
        <v>40</v>
      </c>
      <c r="V167" s="8">
        <v>1999</v>
      </c>
      <c r="W167" s="8">
        <v>13</v>
      </c>
      <c r="X167" s="8">
        <v>54</v>
      </c>
    </row>
    <row r="168" spans="1:24" ht="11.25">
      <c r="A168" s="121">
        <v>27</v>
      </c>
      <c r="B168" s="39">
        <v>142</v>
      </c>
      <c r="C168" s="40" t="s">
        <v>338</v>
      </c>
      <c r="D168" s="39">
        <v>45</v>
      </c>
      <c r="E168" s="40" t="s">
        <v>339</v>
      </c>
      <c r="F168" s="39">
        <v>1984</v>
      </c>
      <c r="G168" s="34">
        <v>0.07101851851851854</v>
      </c>
      <c r="H168" s="41">
        <v>27</v>
      </c>
      <c r="I168" s="40" t="s">
        <v>340</v>
      </c>
      <c r="J168" s="39">
        <v>1984</v>
      </c>
      <c r="K168" s="34">
        <v>0.07175925925925924</v>
      </c>
      <c r="L168" s="41">
        <v>22</v>
      </c>
      <c r="M168" s="119">
        <f t="shared" si="26"/>
        <v>0.14277777777777778</v>
      </c>
      <c r="N168" s="41">
        <v>23</v>
      </c>
      <c r="O168" s="40" t="s">
        <v>341</v>
      </c>
      <c r="P168" s="39">
        <v>1984</v>
      </c>
      <c r="Q168" s="34">
        <v>0.08309027777777778</v>
      </c>
      <c r="R168" s="41">
        <v>32</v>
      </c>
      <c r="S168" s="41">
        <v>27</v>
      </c>
      <c r="T168" s="34">
        <v>0.22586805555555556</v>
      </c>
      <c r="U168" s="7" t="s">
        <v>40</v>
      </c>
      <c r="V168" s="8">
        <v>1999</v>
      </c>
      <c r="W168" s="8">
        <v>13</v>
      </c>
      <c r="X168" s="8">
        <v>54</v>
      </c>
    </row>
    <row r="169" spans="1:24" ht="11.25">
      <c r="A169" s="121">
        <v>34</v>
      </c>
      <c r="B169" s="39">
        <v>124</v>
      </c>
      <c r="C169" s="40" t="s">
        <v>342</v>
      </c>
      <c r="D169" s="39">
        <v>91</v>
      </c>
      <c r="E169" s="40" t="s">
        <v>343</v>
      </c>
      <c r="F169" s="39">
        <v>1955</v>
      </c>
      <c r="G169" s="34">
        <v>0.06975694444444441</v>
      </c>
      <c r="H169" s="41">
        <v>24</v>
      </c>
      <c r="I169" s="40" t="s">
        <v>344</v>
      </c>
      <c r="J169" s="39">
        <v>1977</v>
      </c>
      <c r="K169" s="34">
        <v>0.07782407407407416</v>
      </c>
      <c r="L169" s="41">
        <v>29</v>
      </c>
      <c r="M169" s="119">
        <f t="shared" si="26"/>
        <v>0.14758101851851857</v>
      </c>
      <c r="N169" s="41">
        <v>28</v>
      </c>
      <c r="O169" s="40" t="s">
        <v>345</v>
      </c>
      <c r="P169" s="39">
        <v>1974</v>
      </c>
      <c r="Q169" s="34">
        <v>0.09122685185185175</v>
      </c>
      <c r="R169" s="41">
        <v>35</v>
      </c>
      <c r="S169" s="41">
        <v>34</v>
      </c>
      <c r="T169" s="34">
        <v>0.23880787037037032</v>
      </c>
      <c r="U169" s="7" t="s">
        <v>40</v>
      </c>
      <c r="V169" s="8">
        <v>1999</v>
      </c>
      <c r="W169" s="8">
        <v>13</v>
      </c>
      <c r="X169" s="8">
        <v>54</v>
      </c>
    </row>
    <row r="170" spans="1:24" ht="11.25">
      <c r="A170" s="121">
        <v>35</v>
      </c>
      <c r="B170" s="39">
        <v>120</v>
      </c>
      <c r="C170" s="40" t="s">
        <v>346</v>
      </c>
      <c r="D170" s="39">
        <v>95</v>
      </c>
      <c r="E170" s="40" t="s">
        <v>347</v>
      </c>
      <c r="F170" s="39">
        <v>1969</v>
      </c>
      <c r="G170" s="34">
        <v>0.06761574074074073</v>
      </c>
      <c r="H170" s="41">
        <v>22</v>
      </c>
      <c r="I170" s="40" t="s">
        <v>348</v>
      </c>
      <c r="J170" s="39">
        <v>1968</v>
      </c>
      <c r="K170" s="34">
        <v>0.08041666666666669</v>
      </c>
      <c r="L170" s="41">
        <v>31</v>
      </c>
      <c r="M170" s="119">
        <f t="shared" si="26"/>
        <v>0.14803240740740742</v>
      </c>
      <c r="N170" s="41">
        <v>29</v>
      </c>
      <c r="O170" s="40" t="s">
        <v>349</v>
      </c>
      <c r="P170" s="39">
        <v>1965</v>
      </c>
      <c r="Q170" s="34">
        <v>0.09386574074074072</v>
      </c>
      <c r="R170" s="41">
        <v>37</v>
      </c>
      <c r="S170" s="41">
        <v>35</v>
      </c>
      <c r="T170" s="34">
        <v>0.24189814814814814</v>
      </c>
      <c r="U170" s="7" t="s">
        <v>40</v>
      </c>
      <c r="V170" s="8">
        <v>1999</v>
      </c>
      <c r="W170" s="8">
        <v>13</v>
      </c>
      <c r="X170" s="8">
        <v>54</v>
      </c>
    </row>
    <row r="171" spans="1:24" ht="11.25">
      <c r="A171" s="121">
        <v>4</v>
      </c>
      <c r="B171" s="39">
        <v>113</v>
      </c>
      <c r="C171" s="40" t="s">
        <v>351</v>
      </c>
      <c r="D171" s="39">
        <v>126</v>
      </c>
      <c r="E171" s="40" t="s">
        <v>352</v>
      </c>
      <c r="F171" s="39">
        <v>1954</v>
      </c>
      <c r="G171" s="34">
        <v>0.060393518518518485</v>
      </c>
      <c r="H171" s="41">
        <v>6</v>
      </c>
      <c r="I171" s="40" t="s">
        <v>353</v>
      </c>
      <c r="J171" s="39">
        <v>1948</v>
      </c>
      <c r="K171" s="34">
        <v>0.05922453703703706</v>
      </c>
      <c r="L171" s="41">
        <v>3</v>
      </c>
      <c r="M171" s="119">
        <f t="shared" si="26"/>
        <v>0.11961805555555555</v>
      </c>
      <c r="N171" s="41">
        <v>4</v>
      </c>
      <c r="O171" s="40" t="s">
        <v>354</v>
      </c>
      <c r="P171" s="39">
        <v>1969</v>
      </c>
      <c r="Q171" s="34">
        <v>0.06605324074074076</v>
      </c>
      <c r="R171" s="41">
        <v>5</v>
      </c>
      <c r="S171" s="41">
        <v>4</v>
      </c>
      <c r="T171" s="34">
        <v>0.1856712962962963</v>
      </c>
      <c r="U171" s="7" t="s">
        <v>41</v>
      </c>
      <c r="V171" s="8">
        <v>1999</v>
      </c>
      <c r="W171" s="8">
        <v>13</v>
      </c>
      <c r="X171" s="8">
        <v>54</v>
      </c>
    </row>
    <row r="172" spans="1:24" ht="11.25">
      <c r="A172" s="121">
        <v>5</v>
      </c>
      <c r="B172" s="39">
        <v>171</v>
      </c>
      <c r="C172" s="40" t="s">
        <v>355</v>
      </c>
      <c r="D172" s="39">
        <v>121</v>
      </c>
      <c r="E172" s="40" t="s">
        <v>356</v>
      </c>
      <c r="F172" s="39">
        <v>1965</v>
      </c>
      <c r="G172" s="34">
        <v>0.06072916666666667</v>
      </c>
      <c r="H172" s="41">
        <v>7</v>
      </c>
      <c r="I172" s="40" t="s">
        <v>357</v>
      </c>
      <c r="J172" s="39">
        <v>1952</v>
      </c>
      <c r="K172" s="34">
        <v>0.06175925925925929</v>
      </c>
      <c r="L172" s="41">
        <v>4</v>
      </c>
      <c r="M172" s="119">
        <f t="shared" si="26"/>
        <v>0.12248842592592596</v>
      </c>
      <c r="N172" s="41">
        <v>5</v>
      </c>
      <c r="O172" s="40" t="s">
        <v>358</v>
      </c>
      <c r="P172" s="39">
        <v>1959</v>
      </c>
      <c r="Q172" s="34">
        <v>0.07017361111111103</v>
      </c>
      <c r="R172" s="41">
        <v>7</v>
      </c>
      <c r="S172" s="41">
        <v>5</v>
      </c>
      <c r="T172" s="34">
        <v>0.192662037037037</v>
      </c>
      <c r="U172" s="7" t="s">
        <v>365</v>
      </c>
      <c r="V172" s="8">
        <v>1999</v>
      </c>
      <c r="W172" s="8">
        <v>13</v>
      </c>
      <c r="X172" s="8">
        <v>54</v>
      </c>
    </row>
    <row r="173" spans="1:24" ht="11.25">
      <c r="A173" s="121">
        <v>14</v>
      </c>
      <c r="B173" s="39">
        <v>181</v>
      </c>
      <c r="C173" s="40" t="s">
        <v>359</v>
      </c>
      <c r="D173" s="39">
        <v>121</v>
      </c>
      <c r="E173" s="40" t="s">
        <v>360</v>
      </c>
      <c r="F173" s="39">
        <v>1956</v>
      </c>
      <c r="G173" s="34">
        <v>0.05766203703703704</v>
      </c>
      <c r="H173" s="41">
        <v>4</v>
      </c>
      <c r="I173" s="40" t="s">
        <v>361</v>
      </c>
      <c r="J173" s="39">
        <v>1951</v>
      </c>
      <c r="K173" s="34" t="s">
        <v>30</v>
      </c>
      <c r="L173" s="41">
        <v>14</v>
      </c>
      <c r="M173" s="34" t="s">
        <v>30</v>
      </c>
      <c r="N173" s="41">
        <v>14</v>
      </c>
      <c r="O173" s="40" t="s">
        <v>362</v>
      </c>
      <c r="P173" s="39">
        <v>1969</v>
      </c>
      <c r="Q173" s="34" t="e">
        <v>#VALUE!</v>
      </c>
      <c r="R173" s="41">
        <v>14</v>
      </c>
      <c r="S173" s="41">
        <v>14</v>
      </c>
      <c r="T173" s="34" t="s">
        <v>30</v>
      </c>
      <c r="U173" s="7" t="s">
        <v>41</v>
      </c>
      <c r="V173" s="8">
        <v>1999</v>
      </c>
      <c r="W173" s="8">
        <v>13</v>
      </c>
      <c r="X173" s="8">
        <v>54</v>
      </c>
    </row>
    <row r="174" spans="1:24" ht="11.25">
      <c r="A174" s="121">
        <v>9</v>
      </c>
      <c r="B174" s="39">
        <v>120</v>
      </c>
      <c r="C174" s="40" t="s">
        <v>347</v>
      </c>
      <c r="D174" s="39">
        <v>30</v>
      </c>
      <c r="E174" s="40" t="s">
        <v>363</v>
      </c>
      <c r="F174" s="39"/>
      <c r="G174" s="34">
        <v>0.06761574074074073</v>
      </c>
      <c r="H174" s="41">
        <v>10</v>
      </c>
      <c r="I174" s="40"/>
      <c r="J174" s="39"/>
      <c r="K174" s="34">
        <v>0.08467592592592588</v>
      </c>
      <c r="L174" s="41">
        <v>9</v>
      </c>
      <c r="M174" s="119">
        <f t="shared" si="26"/>
        <v>0.1522916666666666</v>
      </c>
      <c r="N174" s="41">
        <v>10</v>
      </c>
      <c r="O174" s="40"/>
      <c r="P174" s="39">
        <v>1969</v>
      </c>
      <c r="Q174" s="34">
        <v>0.09980324074074076</v>
      </c>
      <c r="R174" s="41">
        <v>10</v>
      </c>
      <c r="S174" s="41">
        <v>9</v>
      </c>
      <c r="T174" s="34">
        <v>0.25209490740740736</v>
      </c>
      <c r="U174" s="7" t="s">
        <v>61</v>
      </c>
      <c r="V174" s="8">
        <v>1999</v>
      </c>
      <c r="W174" s="8">
        <v>13</v>
      </c>
      <c r="X174" s="8">
        <v>54</v>
      </c>
    </row>
    <row r="175" spans="7:13" ht="11.25">
      <c r="G175" s="13"/>
      <c r="H175" s="8"/>
      <c r="K175" s="13"/>
      <c r="L175" s="14"/>
      <c r="M175" s="8"/>
    </row>
    <row r="176" spans="7:13" ht="11.25">
      <c r="G176" s="13"/>
      <c r="H176" s="8"/>
      <c r="K176" s="13"/>
      <c r="L176" s="14"/>
      <c r="M176" s="8"/>
    </row>
    <row r="177" spans="1:24" ht="11.25">
      <c r="A177" s="121">
        <v>6</v>
      </c>
      <c r="B177" s="39">
        <v>101</v>
      </c>
      <c r="C177" s="40" t="s">
        <v>366</v>
      </c>
      <c r="D177" s="39">
        <v>80</v>
      </c>
      <c r="E177" s="40" t="s">
        <v>367</v>
      </c>
      <c r="F177" s="39">
        <v>1986</v>
      </c>
      <c r="G177" s="34">
        <v>0.05747685185185186</v>
      </c>
      <c r="H177" s="41">
        <v>5</v>
      </c>
      <c r="I177" s="40" t="s">
        <v>368</v>
      </c>
      <c r="J177" s="39">
        <v>1958</v>
      </c>
      <c r="K177" s="34">
        <v>0.05319444444444443</v>
      </c>
      <c r="L177" s="41">
        <v>5</v>
      </c>
      <c r="M177" s="42">
        <f>K177+G177</f>
        <v>0.1106712962962963</v>
      </c>
      <c r="N177" s="41">
        <v>5</v>
      </c>
      <c r="O177" s="40" t="s">
        <v>369</v>
      </c>
      <c r="P177" s="39">
        <v>1976</v>
      </c>
      <c r="Q177" s="34">
        <v>0.1029050925925926</v>
      </c>
      <c r="R177" s="41">
        <v>6</v>
      </c>
      <c r="S177" s="41">
        <v>6</v>
      </c>
      <c r="T177" s="34">
        <v>0.21357638888888889</v>
      </c>
      <c r="U177" s="7" t="s">
        <v>309</v>
      </c>
      <c r="V177" s="8">
        <v>2000</v>
      </c>
      <c r="W177" s="8">
        <v>14</v>
      </c>
      <c r="X177" s="8">
        <v>44</v>
      </c>
    </row>
    <row r="178" spans="1:24" ht="11.25">
      <c r="A178" s="121">
        <v>7</v>
      </c>
      <c r="B178" s="39">
        <v>118</v>
      </c>
      <c r="C178" s="40" t="s">
        <v>161</v>
      </c>
      <c r="D178" s="39">
        <v>108</v>
      </c>
      <c r="E178" s="40" t="s">
        <v>314</v>
      </c>
      <c r="F178" s="39">
        <v>1960</v>
      </c>
      <c r="G178" s="34">
        <v>0.036157407407407416</v>
      </c>
      <c r="H178" s="41">
        <v>1</v>
      </c>
      <c r="I178" s="40" t="s">
        <v>371</v>
      </c>
      <c r="J178" s="39">
        <v>1965</v>
      </c>
      <c r="K178" s="34">
        <v>0.05138888888888887</v>
      </c>
      <c r="L178" s="41">
        <v>9</v>
      </c>
      <c r="M178" s="42">
        <f aca="true" t="shared" si="27" ref="M178:M187">K178+G178</f>
        <v>0.08754629629629629</v>
      </c>
      <c r="N178" s="41">
        <v>2</v>
      </c>
      <c r="O178" s="40" t="s">
        <v>372</v>
      </c>
      <c r="P178" s="39">
        <v>1967</v>
      </c>
      <c r="Q178" s="34">
        <v>0.09450231481481482</v>
      </c>
      <c r="R178" s="41">
        <v>9</v>
      </c>
      <c r="S178" s="41">
        <v>7</v>
      </c>
      <c r="T178" s="34">
        <v>0.18204861111111112</v>
      </c>
      <c r="U178" s="7" t="s">
        <v>364</v>
      </c>
      <c r="V178" s="8">
        <v>2000</v>
      </c>
      <c r="W178" s="8">
        <v>14</v>
      </c>
      <c r="X178" s="8">
        <v>44</v>
      </c>
    </row>
    <row r="179" spans="1:24" ht="11.25">
      <c r="A179" s="121">
        <v>16</v>
      </c>
      <c r="B179" s="39">
        <v>166</v>
      </c>
      <c r="C179" s="40" t="s">
        <v>373</v>
      </c>
      <c r="D179" s="39">
        <v>105</v>
      </c>
      <c r="E179" s="40" t="s">
        <v>320</v>
      </c>
      <c r="F179" s="39">
        <v>1965</v>
      </c>
      <c r="G179" s="34">
        <v>0.04702546296296295</v>
      </c>
      <c r="H179" s="41">
        <v>21</v>
      </c>
      <c r="I179" s="40" t="s">
        <v>374</v>
      </c>
      <c r="J179" s="39">
        <v>1972</v>
      </c>
      <c r="K179" s="34">
        <v>0.04098379629629628</v>
      </c>
      <c r="L179" s="41">
        <v>11</v>
      </c>
      <c r="M179" s="42">
        <f t="shared" si="27"/>
        <v>0.08800925925925923</v>
      </c>
      <c r="N179" s="41">
        <v>18</v>
      </c>
      <c r="O179" s="40" t="s">
        <v>321</v>
      </c>
      <c r="P179" s="39">
        <v>1958</v>
      </c>
      <c r="Q179" s="34">
        <v>0.06908564814814815</v>
      </c>
      <c r="R179" s="41">
        <v>12</v>
      </c>
      <c r="S179" s="41">
        <v>16</v>
      </c>
      <c r="T179" s="34">
        <v>0.1570949074074074</v>
      </c>
      <c r="U179" s="7" t="s">
        <v>40</v>
      </c>
      <c r="V179" s="8">
        <v>2000</v>
      </c>
      <c r="W179" s="8">
        <v>14</v>
      </c>
      <c r="X179" s="8">
        <v>44</v>
      </c>
    </row>
    <row r="180" spans="1:24" ht="11.25">
      <c r="A180" s="121">
        <v>20</v>
      </c>
      <c r="B180" s="39">
        <v>162</v>
      </c>
      <c r="C180" s="40" t="s">
        <v>370</v>
      </c>
      <c r="D180" s="39">
        <v>102</v>
      </c>
      <c r="E180" s="40" t="s">
        <v>375</v>
      </c>
      <c r="F180" s="39">
        <v>1964</v>
      </c>
      <c r="G180" s="34">
        <v>0.04895833333333338</v>
      </c>
      <c r="H180" s="41">
        <v>27</v>
      </c>
      <c r="I180" s="40" t="s">
        <v>376</v>
      </c>
      <c r="J180" s="39">
        <v>1979</v>
      </c>
      <c r="K180" s="34">
        <v>0.04236111111111107</v>
      </c>
      <c r="L180" s="41">
        <v>15</v>
      </c>
      <c r="M180" s="42">
        <f t="shared" si="27"/>
        <v>0.09131944444444445</v>
      </c>
      <c r="N180" s="41">
        <v>21</v>
      </c>
      <c r="O180" s="40" t="s">
        <v>377</v>
      </c>
      <c r="P180" s="39">
        <v>1955</v>
      </c>
      <c r="Q180" s="34">
        <v>0.07483796296296297</v>
      </c>
      <c r="R180" s="41">
        <v>19</v>
      </c>
      <c r="S180" s="41">
        <v>20</v>
      </c>
      <c r="T180" s="34">
        <v>0.16615740740740742</v>
      </c>
      <c r="U180" s="7" t="s">
        <v>40</v>
      </c>
      <c r="V180" s="8">
        <v>2000</v>
      </c>
      <c r="W180" s="8">
        <v>14</v>
      </c>
      <c r="X180" s="8">
        <v>44</v>
      </c>
    </row>
    <row r="181" spans="1:24" ht="11.25">
      <c r="A181" s="121">
        <v>21</v>
      </c>
      <c r="B181" s="39">
        <v>158</v>
      </c>
      <c r="C181" s="40" t="s">
        <v>378</v>
      </c>
      <c r="D181" s="39">
        <v>112</v>
      </c>
      <c r="E181" s="40" t="s">
        <v>331</v>
      </c>
      <c r="F181" s="39">
        <v>1968</v>
      </c>
      <c r="G181" s="34">
        <v>0.047442129629629626</v>
      </c>
      <c r="H181" s="41">
        <v>22</v>
      </c>
      <c r="I181" s="40" t="s">
        <v>332</v>
      </c>
      <c r="J181" s="39">
        <v>1958</v>
      </c>
      <c r="K181" s="34">
        <v>0.04731481481481481</v>
      </c>
      <c r="L181" s="41">
        <v>27</v>
      </c>
      <c r="M181" s="42">
        <f t="shared" si="27"/>
        <v>0.09475694444444444</v>
      </c>
      <c r="N181" s="41">
        <v>24</v>
      </c>
      <c r="O181" s="40" t="s">
        <v>333</v>
      </c>
      <c r="P181" s="39">
        <v>1962</v>
      </c>
      <c r="Q181" s="34">
        <v>0.07159722222222221</v>
      </c>
      <c r="R181" s="41">
        <v>14</v>
      </c>
      <c r="S181" s="41">
        <v>21</v>
      </c>
      <c r="T181" s="34">
        <v>0.16635416666666664</v>
      </c>
      <c r="U181" s="7" t="s">
        <v>40</v>
      </c>
      <c r="V181" s="8">
        <v>2000</v>
      </c>
      <c r="W181" s="8">
        <v>14</v>
      </c>
      <c r="X181" s="8">
        <v>44</v>
      </c>
    </row>
    <row r="182" spans="1:24" ht="11.25">
      <c r="A182" s="121">
        <v>29</v>
      </c>
      <c r="B182" s="39">
        <v>169</v>
      </c>
      <c r="C182" s="40" t="s">
        <v>380</v>
      </c>
      <c r="D182" s="39">
        <v>94</v>
      </c>
      <c r="E182" s="40" t="s">
        <v>381</v>
      </c>
      <c r="F182" s="39">
        <v>1955</v>
      </c>
      <c r="G182" s="34">
        <v>0.04847222222222225</v>
      </c>
      <c r="H182" s="41">
        <v>26</v>
      </c>
      <c r="I182" s="40" t="s">
        <v>382</v>
      </c>
      <c r="J182" s="39">
        <v>1974</v>
      </c>
      <c r="K182" s="34">
        <v>0.05322916666666666</v>
      </c>
      <c r="L182" s="41">
        <v>30</v>
      </c>
      <c r="M182" s="42">
        <f t="shared" si="27"/>
        <v>0.10170138888888891</v>
      </c>
      <c r="N182" s="41">
        <v>30</v>
      </c>
      <c r="O182" s="40" t="s">
        <v>344</v>
      </c>
      <c r="P182" s="39">
        <v>1977</v>
      </c>
      <c r="Q182" s="34">
        <v>0.08136574074074074</v>
      </c>
      <c r="R182" s="41">
        <v>28</v>
      </c>
      <c r="S182" s="41">
        <v>29</v>
      </c>
      <c r="T182" s="34">
        <v>0.18306712962962965</v>
      </c>
      <c r="U182" s="7" t="s">
        <v>40</v>
      </c>
      <c r="V182" s="8">
        <v>2000</v>
      </c>
      <c r="W182" s="8">
        <v>14</v>
      </c>
      <c r="X182" s="8">
        <v>44</v>
      </c>
    </row>
    <row r="183" spans="1:24" ht="11.25">
      <c r="A183" s="121">
        <v>30</v>
      </c>
      <c r="B183" s="39">
        <v>146</v>
      </c>
      <c r="C183" s="40" t="s">
        <v>383</v>
      </c>
      <c r="D183" s="39">
        <v>99</v>
      </c>
      <c r="E183" s="40" t="s">
        <v>347</v>
      </c>
      <c r="F183" s="39">
        <v>1969</v>
      </c>
      <c r="G183" s="34">
        <v>0.04539351851851853</v>
      </c>
      <c r="H183" s="41">
        <v>17</v>
      </c>
      <c r="I183" s="40" t="s">
        <v>384</v>
      </c>
      <c r="J183" s="39">
        <v>1967</v>
      </c>
      <c r="K183" s="34">
        <v>0.04437499999999994</v>
      </c>
      <c r="L183" s="41">
        <v>23</v>
      </c>
      <c r="M183" s="42">
        <f t="shared" si="27"/>
        <v>0.08976851851851847</v>
      </c>
      <c r="N183" s="41">
        <v>20</v>
      </c>
      <c r="O183" s="40" t="s">
        <v>349</v>
      </c>
      <c r="P183" s="39">
        <v>1965</v>
      </c>
      <c r="Q183" s="34">
        <v>0.09384259259259259</v>
      </c>
      <c r="R183" s="41">
        <v>30</v>
      </c>
      <c r="S183" s="41">
        <v>30</v>
      </c>
      <c r="T183" s="34">
        <v>0.18361111111111106</v>
      </c>
      <c r="U183" s="7" t="s">
        <v>40</v>
      </c>
      <c r="V183" s="8">
        <v>2000</v>
      </c>
      <c r="W183" s="8">
        <v>14</v>
      </c>
      <c r="X183" s="8">
        <v>44</v>
      </c>
    </row>
    <row r="184" spans="1:24" ht="11.25">
      <c r="A184" s="121">
        <v>2</v>
      </c>
      <c r="B184" s="39">
        <v>144</v>
      </c>
      <c r="C184" s="40" t="s">
        <v>385</v>
      </c>
      <c r="D184" s="39">
        <v>129</v>
      </c>
      <c r="E184" s="40" t="s">
        <v>352</v>
      </c>
      <c r="F184" s="39">
        <v>1954</v>
      </c>
      <c r="G184" s="34">
        <v>0.04230324074074071</v>
      </c>
      <c r="H184" s="41">
        <v>2</v>
      </c>
      <c r="I184" s="40" t="s">
        <v>353</v>
      </c>
      <c r="J184" s="39">
        <v>1948</v>
      </c>
      <c r="K184" s="34">
        <v>0.04140046296296296</v>
      </c>
      <c r="L184" s="41">
        <v>4</v>
      </c>
      <c r="M184" s="42">
        <f t="shared" si="27"/>
        <v>0.08370370370370367</v>
      </c>
      <c r="N184" s="41">
        <v>2</v>
      </c>
      <c r="O184" s="40" t="s">
        <v>354</v>
      </c>
      <c r="P184" s="39">
        <v>1969</v>
      </c>
      <c r="Q184" s="34">
        <v>0.06822916666666666</v>
      </c>
      <c r="R184" s="41">
        <v>1</v>
      </c>
      <c r="S184" s="41">
        <v>2</v>
      </c>
      <c r="T184" s="34">
        <v>0.15193287037037034</v>
      </c>
      <c r="U184" s="7" t="s">
        <v>41</v>
      </c>
      <c r="V184" s="8">
        <v>2000</v>
      </c>
      <c r="W184" s="8">
        <v>14</v>
      </c>
      <c r="X184" s="8">
        <v>44</v>
      </c>
    </row>
    <row r="185" spans="1:24" ht="11.25">
      <c r="A185" s="122"/>
      <c r="B185" s="8"/>
      <c r="D185" s="24"/>
      <c r="F185" s="24"/>
      <c r="G185" s="84"/>
      <c r="H185" s="17"/>
      <c r="K185" s="24"/>
      <c r="L185" s="17"/>
      <c r="M185" s="42"/>
      <c r="N185" s="17"/>
      <c r="Q185" s="24"/>
      <c r="R185" s="17"/>
      <c r="S185" s="17"/>
      <c r="T185" s="24"/>
      <c r="V185" s="8">
        <v>2000</v>
      </c>
      <c r="W185" s="8">
        <v>14</v>
      </c>
      <c r="X185" s="8">
        <v>44</v>
      </c>
    </row>
    <row r="186" spans="1:24" ht="11.25">
      <c r="A186" s="121">
        <v>3</v>
      </c>
      <c r="B186" s="39">
        <v>13</v>
      </c>
      <c r="C186" s="40" t="s">
        <v>340</v>
      </c>
      <c r="D186" s="39">
        <v>16</v>
      </c>
      <c r="E186" s="40" t="s">
        <v>359</v>
      </c>
      <c r="F186" s="39"/>
      <c r="G186" s="34">
        <v>0.05061342592592594</v>
      </c>
      <c r="H186" s="41">
        <v>3</v>
      </c>
      <c r="I186" s="40"/>
      <c r="J186" s="39"/>
      <c r="K186" s="34">
        <v>0.05488425925925927</v>
      </c>
      <c r="L186" s="41">
        <v>3</v>
      </c>
      <c r="M186" s="42">
        <f t="shared" si="27"/>
        <v>0.10549768518518521</v>
      </c>
      <c r="N186" s="41">
        <v>3</v>
      </c>
      <c r="O186" s="40"/>
      <c r="P186" s="39">
        <v>1984</v>
      </c>
      <c r="Q186" s="34">
        <v>0.1298611111111111</v>
      </c>
      <c r="R186" s="41">
        <v>3</v>
      </c>
      <c r="S186" s="41">
        <v>3</v>
      </c>
      <c r="T186" s="34">
        <v>0.2353587962962963</v>
      </c>
      <c r="U186" s="7" t="s">
        <v>274</v>
      </c>
      <c r="V186" s="8">
        <v>2000</v>
      </c>
      <c r="W186" s="8">
        <v>14</v>
      </c>
      <c r="X186" s="8">
        <v>44</v>
      </c>
    </row>
    <row r="187" spans="1:24" ht="11.25">
      <c r="A187" s="121">
        <v>9</v>
      </c>
      <c r="B187" s="39">
        <v>146</v>
      </c>
      <c r="C187" s="40" t="s">
        <v>347</v>
      </c>
      <c r="D187" s="39">
        <v>31</v>
      </c>
      <c r="E187" s="40" t="s">
        <v>301</v>
      </c>
      <c r="F187" s="39"/>
      <c r="G187" s="34">
        <v>0.04539351851851853</v>
      </c>
      <c r="H187" s="41">
        <v>6</v>
      </c>
      <c r="I187" s="40"/>
      <c r="J187" s="39"/>
      <c r="K187" s="34">
        <v>0.046643518518518556</v>
      </c>
      <c r="L187" s="41">
        <v>7</v>
      </c>
      <c r="M187" s="42">
        <f t="shared" si="27"/>
        <v>0.09203703703703708</v>
      </c>
      <c r="N187" s="41">
        <v>6</v>
      </c>
      <c r="O187" s="40"/>
      <c r="P187" s="39">
        <v>1969</v>
      </c>
      <c r="Q187" s="34">
        <v>0.10334490740740741</v>
      </c>
      <c r="R187" s="41">
        <v>11</v>
      </c>
      <c r="S187" s="41">
        <v>9</v>
      </c>
      <c r="T187" s="34">
        <v>0.1953819444444445</v>
      </c>
      <c r="U187" s="7" t="s">
        <v>61</v>
      </c>
      <c r="V187" s="8">
        <v>2000</v>
      </c>
      <c r="W187" s="8">
        <v>14</v>
      </c>
      <c r="X187" s="8">
        <v>44</v>
      </c>
    </row>
    <row r="188" spans="7:14" ht="11.25">
      <c r="G188" s="13"/>
      <c r="H188" s="8"/>
      <c r="K188" s="13"/>
      <c r="L188" s="14"/>
      <c r="M188" s="13"/>
      <c r="N188" s="8"/>
    </row>
    <row r="189" spans="1:24" ht="11.25">
      <c r="A189" s="121">
        <v>2</v>
      </c>
      <c r="B189" s="39">
        <v>128</v>
      </c>
      <c r="C189" s="40" t="s">
        <v>387</v>
      </c>
      <c r="D189" s="39">
        <v>105</v>
      </c>
      <c r="E189" s="40" t="s">
        <v>388</v>
      </c>
      <c r="F189" s="39">
        <v>1968</v>
      </c>
      <c r="G189" s="34">
        <v>0.08916666666666667</v>
      </c>
      <c r="H189" s="41">
        <v>4</v>
      </c>
      <c r="I189" s="40" t="s">
        <v>371</v>
      </c>
      <c r="J189" s="39">
        <v>1965</v>
      </c>
      <c r="K189" s="34">
        <v>0.0829861111111111</v>
      </c>
      <c r="L189" s="34"/>
      <c r="M189" s="119">
        <f>K189+G189</f>
        <v>0.17215277777777777</v>
      </c>
      <c r="N189" s="41">
        <v>2</v>
      </c>
      <c r="O189" s="40" t="s">
        <v>389</v>
      </c>
      <c r="P189" s="39">
        <v>1965</v>
      </c>
      <c r="Q189" s="43">
        <v>0.08251157407407406</v>
      </c>
      <c r="R189" s="41">
        <v>2</v>
      </c>
      <c r="S189" s="41">
        <v>2</v>
      </c>
      <c r="T189" s="34">
        <v>0.2546643518518518</v>
      </c>
      <c r="U189" s="123" t="s">
        <v>309</v>
      </c>
      <c r="V189" s="8">
        <v>2001</v>
      </c>
      <c r="W189" s="8">
        <v>15</v>
      </c>
      <c r="X189" s="8">
        <v>54</v>
      </c>
    </row>
    <row r="190" spans="1:24" ht="11.25">
      <c r="A190" s="121">
        <v>15</v>
      </c>
      <c r="B190" s="39">
        <v>186</v>
      </c>
      <c r="C190" s="40" t="s">
        <v>390</v>
      </c>
      <c r="D190" s="39">
        <v>45</v>
      </c>
      <c r="E190" s="40" t="s">
        <v>367</v>
      </c>
      <c r="F190" s="39">
        <v>1986</v>
      </c>
      <c r="G190" s="34">
        <v>0.0983680555555555</v>
      </c>
      <c r="H190" s="41">
        <v>15</v>
      </c>
      <c r="I190" s="40" t="s">
        <v>391</v>
      </c>
      <c r="J190" s="39">
        <v>1986</v>
      </c>
      <c r="K190" s="34">
        <v>0.13185185185185183</v>
      </c>
      <c r="L190" s="34"/>
      <c r="M190" s="119">
        <f aca="true" t="shared" si="28" ref="M190:M205">K190+G190</f>
        <v>0.23021990740740733</v>
      </c>
      <c r="N190" s="41">
        <v>14</v>
      </c>
      <c r="O190" s="40" t="s">
        <v>392</v>
      </c>
      <c r="P190" s="39">
        <v>1986</v>
      </c>
      <c r="Q190" s="43">
        <v>0.06262731481481487</v>
      </c>
      <c r="R190" s="41">
        <v>3</v>
      </c>
      <c r="S190" s="41">
        <v>15</v>
      </c>
      <c r="T190" s="34">
        <v>0.2928472222222222</v>
      </c>
      <c r="U190" s="123" t="s">
        <v>364</v>
      </c>
      <c r="V190" s="8">
        <v>2001</v>
      </c>
      <c r="W190" s="8">
        <v>15</v>
      </c>
      <c r="X190" s="8">
        <v>54</v>
      </c>
    </row>
    <row r="191" spans="1:23" ht="11.25">
      <c r="A191" s="122"/>
      <c r="B191" s="8"/>
      <c r="D191" s="24"/>
      <c r="F191" s="24"/>
      <c r="G191" s="84"/>
      <c r="H191" s="17"/>
      <c r="K191" s="24"/>
      <c r="L191" s="84"/>
      <c r="M191" s="119"/>
      <c r="N191" s="17"/>
      <c r="Q191" s="24"/>
      <c r="R191" s="17"/>
      <c r="S191" s="17"/>
      <c r="T191" s="24"/>
      <c r="U191" s="123"/>
      <c r="W191" s="8">
        <v>15</v>
      </c>
    </row>
    <row r="192" spans="1:24" ht="11.25">
      <c r="A192" s="121">
        <v>6</v>
      </c>
      <c r="B192" s="39">
        <v>110</v>
      </c>
      <c r="C192" s="40" t="s">
        <v>393</v>
      </c>
      <c r="D192" s="39">
        <v>113</v>
      </c>
      <c r="E192" s="40" t="s">
        <v>352</v>
      </c>
      <c r="F192" s="39">
        <v>1954</v>
      </c>
      <c r="G192" s="34">
        <v>0.05864583333333334</v>
      </c>
      <c r="H192" s="41">
        <v>5</v>
      </c>
      <c r="I192" s="40" t="s">
        <v>394</v>
      </c>
      <c r="J192" s="39">
        <v>1967</v>
      </c>
      <c r="K192" s="34">
        <v>0.06049768518518517</v>
      </c>
      <c r="L192" s="34"/>
      <c r="M192" s="119">
        <f t="shared" si="28"/>
        <v>0.11914351851851851</v>
      </c>
      <c r="N192" s="41">
        <v>6</v>
      </c>
      <c r="O192" s="40" t="s">
        <v>354</v>
      </c>
      <c r="P192" s="39">
        <v>1969</v>
      </c>
      <c r="Q192" s="43">
        <v>0.0665856481481481</v>
      </c>
      <c r="R192" s="41">
        <v>8</v>
      </c>
      <c r="S192" s="41">
        <v>6</v>
      </c>
      <c r="T192" s="34">
        <v>0.1857291666666666</v>
      </c>
      <c r="U192" s="123" t="s">
        <v>40</v>
      </c>
      <c r="V192" s="8">
        <v>2001</v>
      </c>
      <c r="W192" s="8">
        <v>15</v>
      </c>
      <c r="X192" s="8">
        <v>54</v>
      </c>
    </row>
    <row r="193" spans="1:24" ht="11.25">
      <c r="A193" s="121">
        <v>8</v>
      </c>
      <c r="B193" s="39">
        <v>139</v>
      </c>
      <c r="C193" s="40" t="s">
        <v>395</v>
      </c>
      <c r="D193" s="39">
        <v>107</v>
      </c>
      <c r="E193" s="40" t="s">
        <v>324</v>
      </c>
      <c r="F193" s="39">
        <v>1964</v>
      </c>
      <c r="G193" s="34">
        <v>0.0665972222222222</v>
      </c>
      <c r="H193" s="41">
        <v>16</v>
      </c>
      <c r="I193" s="40" t="s">
        <v>325</v>
      </c>
      <c r="J193" s="39">
        <v>1971</v>
      </c>
      <c r="K193" s="34">
        <v>0.0638657407407407</v>
      </c>
      <c r="L193" s="34"/>
      <c r="M193" s="119">
        <f t="shared" si="28"/>
        <v>0.1304629629629629</v>
      </c>
      <c r="N193" s="41">
        <v>12</v>
      </c>
      <c r="O193" s="40" t="s">
        <v>396</v>
      </c>
      <c r="P193" s="39">
        <v>1961</v>
      </c>
      <c r="Q193" s="43">
        <v>0.06442129629629634</v>
      </c>
      <c r="R193" s="41">
        <v>6</v>
      </c>
      <c r="S193" s="41">
        <v>8</v>
      </c>
      <c r="T193" s="34">
        <v>0.19488425925925923</v>
      </c>
      <c r="U193" s="123" t="s">
        <v>40</v>
      </c>
      <c r="V193" s="8">
        <v>2001</v>
      </c>
      <c r="W193" s="8">
        <v>15</v>
      </c>
      <c r="X193" s="8">
        <v>54</v>
      </c>
    </row>
    <row r="194" spans="1:24" ht="11.25">
      <c r="A194" s="121">
        <v>17</v>
      </c>
      <c r="B194" s="39">
        <v>142</v>
      </c>
      <c r="C194" s="40" t="s">
        <v>399</v>
      </c>
      <c r="D194" s="39">
        <v>101</v>
      </c>
      <c r="E194" s="40" t="s">
        <v>347</v>
      </c>
      <c r="F194" s="39">
        <v>1969</v>
      </c>
      <c r="G194" s="34">
        <v>0.0656828703703704</v>
      </c>
      <c r="H194" s="41">
        <v>15</v>
      </c>
      <c r="I194" s="40" t="s">
        <v>400</v>
      </c>
      <c r="J194" s="39">
        <v>1965</v>
      </c>
      <c r="K194" s="34">
        <v>0.06143518518518515</v>
      </c>
      <c r="L194" s="34"/>
      <c r="M194" s="119">
        <f t="shared" si="28"/>
        <v>0.12711805555555555</v>
      </c>
      <c r="N194" s="41">
        <v>9</v>
      </c>
      <c r="O194" s="40" t="s">
        <v>401</v>
      </c>
      <c r="P194" s="39">
        <v>1968</v>
      </c>
      <c r="Q194" s="43">
        <v>0.08259259259259266</v>
      </c>
      <c r="R194" s="41">
        <v>24</v>
      </c>
      <c r="S194" s="41">
        <v>17</v>
      </c>
      <c r="T194" s="34">
        <v>0.20971064814814822</v>
      </c>
      <c r="U194" s="123" t="s">
        <v>40</v>
      </c>
      <c r="V194" s="8">
        <v>2001</v>
      </c>
      <c r="W194" s="8">
        <v>15</v>
      </c>
      <c r="X194" s="8">
        <v>54</v>
      </c>
    </row>
    <row r="195" spans="1:24" ht="11.25">
      <c r="A195" s="121">
        <v>18</v>
      </c>
      <c r="B195" s="39">
        <v>115</v>
      </c>
      <c r="C195" s="40" t="s">
        <v>402</v>
      </c>
      <c r="D195" s="39">
        <v>104</v>
      </c>
      <c r="E195" s="40" t="s">
        <v>379</v>
      </c>
      <c r="F195" s="39">
        <v>1969</v>
      </c>
      <c r="G195" s="34">
        <v>0.06453703703703706</v>
      </c>
      <c r="H195" s="41">
        <v>11</v>
      </c>
      <c r="I195" s="40" t="s">
        <v>331</v>
      </c>
      <c r="J195" s="39">
        <v>1968</v>
      </c>
      <c r="K195" s="34">
        <v>0.07140046296296299</v>
      </c>
      <c r="L195" s="34"/>
      <c r="M195" s="119">
        <f t="shared" si="28"/>
        <v>0.13593750000000004</v>
      </c>
      <c r="N195" s="41">
        <v>19</v>
      </c>
      <c r="O195" s="40" t="s">
        <v>333</v>
      </c>
      <c r="P195" s="39">
        <v>1962</v>
      </c>
      <c r="Q195" s="43">
        <v>0.07550925925925922</v>
      </c>
      <c r="R195" s="41">
        <v>18</v>
      </c>
      <c r="S195" s="41">
        <v>18</v>
      </c>
      <c r="T195" s="34">
        <v>0.21144675925925926</v>
      </c>
      <c r="U195" s="123" t="s">
        <v>40</v>
      </c>
      <c r="V195" s="8">
        <v>2001</v>
      </c>
      <c r="W195" s="8">
        <v>15</v>
      </c>
      <c r="X195" s="8">
        <v>54</v>
      </c>
    </row>
    <row r="196" spans="1:24" ht="11.25">
      <c r="A196" s="121">
        <v>22</v>
      </c>
      <c r="B196" s="39">
        <v>117</v>
      </c>
      <c r="C196" s="40" t="s">
        <v>403</v>
      </c>
      <c r="D196" s="39">
        <v>97</v>
      </c>
      <c r="E196" s="40" t="s">
        <v>381</v>
      </c>
      <c r="F196" s="39">
        <v>1955</v>
      </c>
      <c r="G196" s="34">
        <v>0.06853009259259263</v>
      </c>
      <c r="H196" s="41">
        <v>21</v>
      </c>
      <c r="I196" s="40" t="s">
        <v>345</v>
      </c>
      <c r="J196" s="39">
        <v>1974</v>
      </c>
      <c r="K196" s="34">
        <v>0.0759259259259259</v>
      </c>
      <c r="L196" s="34"/>
      <c r="M196" s="119">
        <f t="shared" si="28"/>
        <v>0.14445601851851853</v>
      </c>
      <c r="N196" s="41">
        <v>23</v>
      </c>
      <c r="O196" s="40" t="s">
        <v>404</v>
      </c>
      <c r="P196" s="39">
        <v>1977</v>
      </c>
      <c r="Q196" s="43">
        <v>0.0779050925925926</v>
      </c>
      <c r="R196" s="41">
        <v>20</v>
      </c>
      <c r="S196" s="41">
        <v>22</v>
      </c>
      <c r="T196" s="34">
        <v>0.22236111111111112</v>
      </c>
      <c r="U196" s="123" t="s">
        <v>40</v>
      </c>
      <c r="V196" s="8">
        <v>2001</v>
      </c>
      <c r="W196" s="8">
        <v>15</v>
      </c>
      <c r="X196" s="8">
        <v>54</v>
      </c>
    </row>
    <row r="197" spans="1:24" ht="11.25">
      <c r="A197" s="121">
        <v>23</v>
      </c>
      <c r="B197" s="39">
        <v>103</v>
      </c>
      <c r="C197" s="40" t="s">
        <v>405</v>
      </c>
      <c r="D197" s="39">
        <v>93</v>
      </c>
      <c r="E197" s="40" t="s">
        <v>312</v>
      </c>
      <c r="F197" s="39">
        <v>1960</v>
      </c>
      <c r="G197" s="34">
        <v>0.07226851851851851</v>
      </c>
      <c r="H197" s="41">
        <v>22</v>
      </c>
      <c r="I197" s="40" t="s">
        <v>406</v>
      </c>
      <c r="J197" s="39">
        <v>1976</v>
      </c>
      <c r="K197" s="34">
        <v>0.07241898148148146</v>
      </c>
      <c r="L197" s="34"/>
      <c r="M197" s="119">
        <f t="shared" si="28"/>
        <v>0.14468749999999997</v>
      </c>
      <c r="N197" s="41">
        <v>24</v>
      </c>
      <c r="O197" s="40" t="s">
        <v>407</v>
      </c>
      <c r="P197" s="39">
        <v>1974</v>
      </c>
      <c r="Q197" s="43">
        <v>0.07824074074074083</v>
      </c>
      <c r="R197" s="41">
        <v>21</v>
      </c>
      <c r="S197" s="41">
        <v>23</v>
      </c>
      <c r="T197" s="34">
        <v>0.2229282407407408</v>
      </c>
      <c r="U197" s="123" t="s">
        <v>40</v>
      </c>
      <c r="V197" s="8">
        <v>2001</v>
      </c>
      <c r="W197" s="8">
        <v>15</v>
      </c>
      <c r="X197" s="8">
        <v>54</v>
      </c>
    </row>
    <row r="198" spans="1:24" ht="11.25">
      <c r="A198" s="121">
        <v>27</v>
      </c>
      <c r="B198" s="39">
        <v>143</v>
      </c>
      <c r="C198" s="40" t="s">
        <v>408</v>
      </c>
      <c r="D198" s="39">
        <v>95</v>
      </c>
      <c r="E198" s="40" t="s">
        <v>340</v>
      </c>
      <c r="F198" s="39">
        <v>1984</v>
      </c>
      <c r="G198" s="34">
        <v>0.0934375</v>
      </c>
      <c r="H198" s="41">
        <v>28</v>
      </c>
      <c r="I198" s="40" t="s">
        <v>409</v>
      </c>
      <c r="J198" s="39">
        <v>1961</v>
      </c>
      <c r="K198" s="34">
        <v>0.061759259259259236</v>
      </c>
      <c r="L198" s="34"/>
      <c r="M198" s="119">
        <f t="shared" si="28"/>
        <v>0.15519675925925924</v>
      </c>
      <c r="N198" s="41">
        <v>22</v>
      </c>
      <c r="O198" s="40" t="s">
        <v>318</v>
      </c>
      <c r="P198" s="39">
        <v>1963</v>
      </c>
      <c r="Q198" s="43">
        <v>0.09777777777777774</v>
      </c>
      <c r="R198" s="41">
        <v>27</v>
      </c>
      <c r="S198" s="41">
        <v>27</v>
      </c>
      <c r="T198" s="34">
        <v>0.252974537037037</v>
      </c>
      <c r="U198" s="123" t="s">
        <v>40</v>
      </c>
      <c r="V198" s="8">
        <v>2001</v>
      </c>
      <c r="W198" s="8">
        <v>15</v>
      </c>
      <c r="X198" s="8">
        <v>54</v>
      </c>
    </row>
    <row r="199" spans="1:24" ht="11.25">
      <c r="A199" s="121">
        <v>28</v>
      </c>
      <c r="B199" s="39">
        <v>141</v>
      </c>
      <c r="C199" s="40"/>
      <c r="D199" s="39">
        <v>72</v>
      </c>
      <c r="E199" s="40" t="s">
        <v>410</v>
      </c>
      <c r="F199" s="39">
        <v>1986</v>
      </c>
      <c r="G199" s="34">
        <v>0.06748842592592591</v>
      </c>
      <c r="H199" s="41">
        <v>18</v>
      </c>
      <c r="I199" s="40" t="s">
        <v>411</v>
      </c>
      <c r="J199" s="39">
        <v>1958</v>
      </c>
      <c r="K199" s="34">
        <v>0.09513888888888894</v>
      </c>
      <c r="L199" s="34"/>
      <c r="M199" s="119">
        <f t="shared" si="28"/>
        <v>0.16262731481481485</v>
      </c>
      <c r="N199" s="41">
        <v>28</v>
      </c>
      <c r="O199" s="40" t="s">
        <v>412</v>
      </c>
      <c r="P199" s="39">
        <v>1987</v>
      </c>
      <c r="Q199" s="43">
        <v>0.09240740740740738</v>
      </c>
      <c r="R199" s="41">
        <v>26</v>
      </c>
      <c r="S199" s="41">
        <v>28</v>
      </c>
      <c r="T199" s="34">
        <v>0.25503472222222223</v>
      </c>
      <c r="U199" s="123" t="s">
        <v>40</v>
      </c>
      <c r="V199" s="8">
        <v>2001</v>
      </c>
      <c r="W199" s="8">
        <v>15</v>
      </c>
      <c r="X199" s="8">
        <v>54</v>
      </c>
    </row>
    <row r="200" spans="1:23" ht="11.25">
      <c r="A200" s="121"/>
      <c r="B200" s="44"/>
      <c r="C200" s="46"/>
      <c r="D200" s="44"/>
      <c r="E200" s="46"/>
      <c r="F200" s="44"/>
      <c r="G200" s="45"/>
      <c r="H200" s="47"/>
      <c r="I200" s="46"/>
      <c r="J200" s="44"/>
      <c r="K200" s="45"/>
      <c r="L200" s="45"/>
      <c r="M200" s="119"/>
      <c r="N200" s="47"/>
      <c r="O200" s="46"/>
      <c r="P200" s="44"/>
      <c r="Q200" s="48"/>
      <c r="R200" s="47"/>
      <c r="S200" s="47"/>
      <c r="T200" s="45"/>
      <c r="U200" s="123"/>
      <c r="W200" s="8">
        <v>15</v>
      </c>
    </row>
    <row r="201" spans="1:24" ht="11.25">
      <c r="A201" s="121">
        <v>8</v>
      </c>
      <c r="B201" s="39">
        <v>112</v>
      </c>
      <c r="C201" s="40" t="s">
        <v>413</v>
      </c>
      <c r="D201" s="39">
        <v>120</v>
      </c>
      <c r="E201" s="40" t="s">
        <v>320</v>
      </c>
      <c r="F201" s="39">
        <v>1965</v>
      </c>
      <c r="G201" s="34">
        <v>0.0671296296296296</v>
      </c>
      <c r="H201" s="41">
        <v>7</v>
      </c>
      <c r="I201" s="40" t="s">
        <v>414</v>
      </c>
      <c r="J201" s="39">
        <v>1956</v>
      </c>
      <c r="K201" s="34">
        <v>0.0636574074074075</v>
      </c>
      <c r="L201" s="34"/>
      <c r="M201" s="119">
        <f t="shared" si="28"/>
        <v>0.1307870370370371</v>
      </c>
      <c r="N201" s="41">
        <v>8</v>
      </c>
      <c r="O201" s="40" t="s">
        <v>322</v>
      </c>
      <c r="P201" s="39">
        <v>1962</v>
      </c>
      <c r="Q201" s="43">
        <v>0.07108796296296294</v>
      </c>
      <c r="R201" s="41">
        <v>6</v>
      </c>
      <c r="S201" s="41">
        <v>8</v>
      </c>
      <c r="T201" s="34">
        <v>0.201875</v>
      </c>
      <c r="U201" s="123" t="s">
        <v>41</v>
      </c>
      <c r="V201" s="8">
        <v>2001</v>
      </c>
      <c r="W201" s="8">
        <v>15</v>
      </c>
      <c r="X201" s="8">
        <v>54</v>
      </c>
    </row>
    <row r="202" spans="1:24" ht="11.25">
      <c r="A202" s="121">
        <v>12</v>
      </c>
      <c r="B202" s="39">
        <v>109</v>
      </c>
      <c r="C202" s="40" t="s">
        <v>415</v>
      </c>
      <c r="D202" s="39">
        <v>130</v>
      </c>
      <c r="E202" s="40" t="s">
        <v>416</v>
      </c>
      <c r="F202" s="39">
        <v>1957</v>
      </c>
      <c r="G202" s="34">
        <v>0.07722222222222225</v>
      </c>
      <c r="H202" s="41">
        <v>12</v>
      </c>
      <c r="I202" s="40" t="s">
        <v>417</v>
      </c>
      <c r="J202" s="39">
        <v>1954</v>
      </c>
      <c r="K202" s="34">
        <v>0.07778935185185182</v>
      </c>
      <c r="L202" s="34"/>
      <c r="M202" s="119">
        <f t="shared" si="28"/>
        <v>0.15501157407407407</v>
      </c>
      <c r="N202" s="41">
        <v>13</v>
      </c>
      <c r="O202" s="40" t="s">
        <v>418</v>
      </c>
      <c r="P202" s="39">
        <v>1962</v>
      </c>
      <c r="Q202" s="43">
        <v>0.08641203703703704</v>
      </c>
      <c r="R202" s="41">
        <v>12</v>
      </c>
      <c r="S202" s="41">
        <v>12</v>
      </c>
      <c r="T202" s="34">
        <v>0.2414236111111111</v>
      </c>
      <c r="U202" s="123" t="s">
        <v>41</v>
      </c>
      <c r="V202" s="8">
        <v>2001</v>
      </c>
      <c r="W202" s="8">
        <v>15</v>
      </c>
      <c r="X202" s="8">
        <v>54</v>
      </c>
    </row>
    <row r="203" spans="1:24" ht="11.25">
      <c r="A203" s="121">
        <v>17</v>
      </c>
      <c r="B203" s="39">
        <v>142</v>
      </c>
      <c r="C203" s="40" t="s">
        <v>347</v>
      </c>
      <c r="D203" s="39">
        <v>32</v>
      </c>
      <c r="E203" s="40" t="s">
        <v>399</v>
      </c>
      <c r="F203" s="39"/>
      <c r="G203" s="34">
        <v>0.0656828703703704</v>
      </c>
      <c r="H203" s="41">
        <v>9</v>
      </c>
      <c r="I203" s="40"/>
      <c r="J203" s="39"/>
      <c r="K203" s="34" t="s">
        <v>30</v>
      </c>
      <c r="L203" s="34"/>
      <c r="M203" s="34" t="s">
        <v>30</v>
      </c>
      <c r="N203" s="41">
        <v>17</v>
      </c>
      <c r="O203" s="40"/>
      <c r="P203" s="39">
        <v>1969</v>
      </c>
      <c r="Q203" s="43" t="s">
        <v>30</v>
      </c>
      <c r="R203" s="41">
        <v>17</v>
      </c>
      <c r="S203" s="41">
        <v>17</v>
      </c>
      <c r="T203" s="34" t="s">
        <v>30</v>
      </c>
      <c r="U203" s="123" t="s">
        <v>61</v>
      </c>
      <c r="V203" s="8">
        <v>2001</v>
      </c>
      <c r="W203" s="8">
        <v>15</v>
      </c>
      <c r="X203" s="8">
        <v>54</v>
      </c>
    </row>
    <row r="204" spans="1:24" ht="11.25">
      <c r="A204" s="121">
        <v>8</v>
      </c>
      <c r="B204" s="39">
        <v>110</v>
      </c>
      <c r="C204" s="40" t="s">
        <v>352</v>
      </c>
      <c r="D204" s="39">
        <v>47</v>
      </c>
      <c r="E204" s="40" t="s">
        <v>419</v>
      </c>
      <c r="F204" s="39"/>
      <c r="G204" s="34">
        <v>0.05864583333333334</v>
      </c>
      <c r="H204" s="41">
        <v>1</v>
      </c>
      <c r="I204" s="40"/>
      <c r="J204" s="39"/>
      <c r="K204" s="34">
        <v>0.07793981481481477</v>
      </c>
      <c r="L204" s="34"/>
      <c r="M204" s="119">
        <f t="shared" si="28"/>
        <v>0.1365856481481481</v>
      </c>
      <c r="N204" s="41">
        <v>3</v>
      </c>
      <c r="O204" s="40"/>
      <c r="P204" s="39">
        <v>1954</v>
      </c>
      <c r="Q204" s="43" t="s">
        <v>30</v>
      </c>
      <c r="R204" s="41">
        <v>8</v>
      </c>
      <c r="S204" s="41">
        <v>8</v>
      </c>
      <c r="T204" s="34" t="s">
        <v>30</v>
      </c>
      <c r="U204" s="123" t="s">
        <v>421</v>
      </c>
      <c r="V204" s="8">
        <v>2001</v>
      </c>
      <c r="W204" s="8">
        <v>15</v>
      </c>
      <c r="X204" s="8">
        <v>54</v>
      </c>
    </row>
    <row r="205" spans="1:24" ht="11.25">
      <c r="A205" s="121">
        <v>1</v>
      </c>
      <c r="B205" s="39">
        <v>41</v>
      </c>
      <c r="C205" s="40" t="s">
        <v>353</v>
      </c>
      <c r="D205" s="39">
        <v>53</v>
      </c>
      <c r="E205" s="40" t="s">
        <v>420</v>
      </c>
      <c r="F205" s="39"/>
      <c r="G205" s="34">
        <v>0.06613425925925925</v>
      </c>
      <c r="H205" s="41">
        <v>1</v>
      </c>
      <c r="I205" s="40"/>
      <c r="J205" s="39"/>
      <c r="K205" s="34">
        <v>0.07097222222222216</v>
      </c>
      <c r="L205" s="34"/>
      <c r="M205" s="119">
        <f t="shared" si="28"/>
        <v>0.1371064814814814</v>
      </c>
      <c r="N205" s="41">
        <v>1</v>
      </c>
      <c r="O205" s="40"/>
      <c r="P205" s="39">
        <v>1948</v>
      </c>
      <c r="Q205" s="43">
        <v>0.09017361111111122</v>
      </c>
      <c r="R205" s="41">
        <v>1</v>
      </c>
      <c r="S205" s="41">
        <v>1</v>
      </c>
      <c r="T205" s="34">
        <v>0.22728009259259263</v>
      </c>
      <c r="U205" s="123" t="s">
        <v>422</v>
      </c>
      <c r="V205" s="8">
        <v>2001</v>
      </c>
      <c r="W205" s="8">
        <v>15</v>
      </c>
      <c r="X205" s="8">
        <v>54</v>
      </c>
    </row>
    <row r="206" spans="7:13" ht="11.25">
      <c r="G206" s="13"/>
      <c r="H206" s="8"/>
      <c r="K206" s="13"/>
      <c r="M206" s="119"/>
    </row>
    <row r="207" spans="7:24" ht="11.25">
      <c r="G207" s="13"/>
      <c r="H207" s="8"/>
      <c r="K207" s="13"/>
      <c r="V207" s="8">
        <v>2002</v>
      </c>
      <c r="X207" s="8">
        <v>54</v>
      </c>
    </row>
    <row r="208" spans="1:24" ht="11.25">
      <c r="A208" s="124">
        <v>12</v>
      </c>
      <c r="B208" s="39">
        <v>14</v>
      </c>
      <c r="C208" s="40" t="s">
        <v>424</v>
      </c>
      <c r="D208" s="53">
        <v>134</v>
      </c>
      <c r="E208" s="40" t="s">
        <v>425</v>
      </c>
      <c r="F208" s="39">
        <v>1961</v>
      </c>
      <c r="G208" s="35">
        <v>0.0684837962962963</v>
      </c>
      <c r="H208" s="49">
        <v>10</v>
      </c>
      <c r="I208" s="40" t="s">
        <v>417</v>
      </c>
      <c r="J208" s="39">
        <v>1954</v>
      </c>
      <c r="K208" s="35">
        <v>0.07478009259259255</v>
      </c>
      <c r="L208" s="49">
        <v>13</v>
      </c>
      <c r="M208" s="119">
        <f>K208+G208</f>
        <v>0.14326388888888886</v>
      </c>
      <c r="N208" s="49">
        <v>13</v>
      </c>
      <c r="O208" s="40" t="s">
        <v>416</v>
      </c>
      <c r="P208" s="39">
        <v>1957</v>
      </c>
      <c r="Q208" s="50">
        <v>0.08065972222222229</v>
      </c>
      <c r="R208" s="49">
        <v>14</v>
      </c>
      <c r="S208" s="49">
        <v>12</v>
      </c>
      <c r="T208" s="35">
        <v>0.22392361111111114</v>
      </c>
      <c r="U208" s="123" t="s">
        <v>40</v>
      </c>
      <c r="V208" s="8">
        <v>2002</v>
      </c>
      <c r="W208" s="8">
        <v>16</v>
      </c>
      <c r="X208" s="8">
        <v>54</v>
      </c>
    </row>
    <row r="209" spans="1:24" ht="11.25">
      <c r="A209" s="124">
        <v>16</v>
      </c>
      <c r="B209" s="39">
        <v>1</v>
      </c>
      <c r="C209" s="40" t="s">
        <v>426</v>
      </c>
      <c r="D209" s="53">
        <v>136</v>
      </c>
      <c r="E209" s="40" t="s">
        <v>427</v>
      </c>
      <c r="F209" s="39">
        <v>1953</v>
      </c>
      <c r="G209" s="35">
        <v>0.08653935185185185</v>
      </c>
      <c r="H209" s="49">
        <v>18</v>
      </c>
      <c r="I209" s="40" t="s">
        <v>358</v>
      </c>
      <c r="J209" s="39">
        <v>1959</v>
      </c>
      <c r="K209" s="35">
        <v>0.0713078703703704</v>
      </c>
      <c r="L209" s="49">
        <v>12</v>
      </c>
      <c r="M209" s="119">
        <f aca="true" t="shared" si="29" ref="M209:M223">K209+G209</f>
        <v>0.15784722222222225</v>
      </c>
      <c r="N209" s="49">
        <v>17</v>
      </c>
      <c r="O209" s="40" t="s">
        <v>386</v>
      </c>
      <c r="P209" s="39">
        <v>1958</v>
      </c>
      <c r="Q209" s="50">
        <v>0.07700231481481479</v>
      </c>
      <c r="R209" s="49">
        <v>12</v>
      </c>
      <c r="S209" s="49">
        <v>16</v>
      </c>
      <c r="T209" s="35">
        <v>0.23484953703703704</v>
      </c>
      <c r="U209" s="123" t="s">
        <v>40</v>
      </c>
      <c r="V209" s="8">
        <v>2002</v>
      </c>
      <c r="W209" s="8">
        <v>16</v>
      </c>
      <c r="X209" s="8">
        <v>54</v>
      </c>
    </row>
    <row r="210" spans="1:24" ht="11.25">
      <c r="A210" s="124">
        <v>9</v>
      </c>
      <c r="B210" s="39">
        <v>56</v>
      </c>
      <c r="C210" s="40" t="s">
        <v>428</v>
      </c>
      <c r="D210" s="53">
        <v>116</v>
      </c>
      <c r="E210" s="40" t="s">
        <v>352</v>
      </c>
      <c r="F210" s="39">
        <v>1954</v>
      </c>
      <c r="G210" s="35">
        <v>0.0616666666666667</v>
      </c>
      <c r="H210" s="49">
        <v>7</v>
      </c>
      <c r="I210" s="40" t="s">
        <v>394</v>
      </c>
      <c r="J210" s="39">
        <v>1967</v>
      </c>
      <c r="K210" s="35">
        <v>0.05987268518518518</v>
      </c>
      <c r="L210" s="49">
        <v>8</v>
      </c>
      <c r="M210" s="119">
        <f t="shared" si="29"/>
        <v>0.12153935185185188</v>
      </c>
      <c r="N210" s="49">
        <v>7</v>
      </c>
      <c r="O210" s="40" t="s">
        <v>354</v>
      </c>
      <c r="P210" s="39">
        <v>1969</v>
      </c>
      <c r="Q210" s="50">
        <v>0.06836805555555553</v>
      </c>
      <c r="R210" s="49">
        <v>10</v>
      </c>
      <c r="S210" s="49">
        <v>9</v>
      </c>
      <c r="T210" s="35">
        <v>0.1899074074074074</v>
      </c>
      <c r="U210" s="123" t="s">
        <v>41</v>
      </c>
      <c r="V210" s="8">
        <v>2002</v>
      </c>
      <c r="W210" s="8">
        <v>16</v>
      </c>
      <c r="X210" s="8">
        <v>54</v>
      </c>
    </row>
    <row r="211" spans="1:24" ht="11.25">
      <c r="A211" s="124">
        <v>11</v>
      </c>
      <c r="B211" s="39">
        <v>43</v>
      </c>
      <c r="C211" s="40" t="s">
        <v>429</v>
      </c>
      <c r="D211" s="53">
        <v>110</v>
      </c>
      <c r="E211" s="40" t="s">
        <v>324</v>
      </c>
      <c r="F211" s="39">
        <v>1964</v>
      </c>
      <c r="G211" s="35">
        <v>0.06652777777777774</v>
      </c>
      <c r="H211" s="49">
        <v>16</v>
      </c>
      <c r="I211" s="40" t="s">
        <v>396</v>
      </c>
      <c r="J211" s="39">
        <v>1961</v>
      </c>
      <c r="K211" s="35">
        <v>0.058796296296296346</v>
      </c>
      <c r="L211" s="49">
        <v>6</v>
      </c>
      <c r="M211" s="119">
        <f t="shared" si="29"/>
        <v>0.1253240740740741</v>
      </c>
      <c r="N211" s="49">
        <v>11</v>
      </c>
      <c r="O211" s="40" t="s">
        <v>325</v>
      </c>
      <c r="P211" s="39">
        <v>1971</v>
      </c>
      <c r="Q211" s="50">
        <v>0.07460648148148152</v>
      </c>
      <c r="R211" s="49">
        <v>14</v>
      </c>
      <c r="S211" s="49">
        <v>11</v>
      </c>
      <c r="T211" s="35">
        <v>0.1999305555555556</v>
      </c>
      <c r="U211" s="123" t="s">
        <v>41</v>
      </c>
      <c r="V211" s="8">
        <v>2002</v>
      </c>
      <c r="W211" s="8">
        <v>16</v>
      </c>
      <c r="X211" s="8">
        <v>54</v>
      </c>
    </row>
    <row r="212" spans="1:24" ht="11.25">
      <c r="A212" s="124">
        <v>15</v>
      </c>
      <c r="B212" s="39">
        <v>51</v>
      </c>
      <c r="C212" s="40" t="s">
        <v>430</v>
      </c>
      <c r="D212" s="53">
        <v>102</v>
      </c>
      <c r="E212" s="40" t="s">
        <v>347</v>
      </c>
      <c r="F212" s="39">
        <v>1969</v>
      </c>
      <c r="G212" s="35">
        <v>0.06759259259259259</v>
      </c>
      <c r="H212" s="49">
        <v>17</v>
      </c>
      <c r="I212" s="40" t="s">
        <v>331</v>
      </c>
      <c r="J212" s="39">
        <v>1968</v>
      </c>
      <c r="K212" s="35">
        <v>0.07069444444444445</v>
      </c>
      <c r="L212" s="49">
        <v>20</v>
      </c>
      <c r="M212" s="119">
        <f t="shared" si="29"/>
        <v>0.13828703703703704</v>
      </c>
      <c r="N212" s="49">
        <v>16</v>
      </c>
      <c r="O212" s="40" t="s">
        <v>384</v>
      </c>
      <c r="P212" s="39">
        <v>1967</v>
      </c>
      <c r="Q212" s="50">
        <v>0.07665509259259262</v>
      </c>
      <c r="R212" s="49">
        <v>15</v>
      </c>
      <c r="S212" s="49">
        <v>15</v>
      </c>
      <c r="T212" s="35">
        <v>0.21494212962962966</v>
      </c>
      <c r="U212" s="123" t="s">
        <v>41</v>
      </c>
      <c r="V212" s="8">
        <v>2002</v>
      </c>
      <c r="W212" s="8">
        <v>16</v>
      </c>
      <c r="X212" s="8">
        <v>54</v>
      </c>
    </row>
    <row r="213" spans="1:24" ht="11.25">
      <c r="A213" s="124">
        <v>16</v>
      </c>
      <c r="B213" s="39">
        <v>62</v>
      </c>
      <c r="C213" s="40" t="s">
        <v>431</v>
      </c>
      <c r="D213" s="53">
        <v>116</v>
      </c>
      <c r="E213" s="40" t="s">
        <v>432</v>
      </c>
      <c r="F213" s="39">
        <v>1958</v>
      </c>
      <c r="G213" s="35">
        <v>0.07021990740740741</v>
      </c>
      <c r="H213" s="49">
        <v>19</v>
      </c>
      <c r="I213" s="40" t="s">
        <v>344</v>
      </c>
      <c r="J213" s="39">
        <v>1977</v>
      </c>
      <c r="K213" s="35">
        <v>0.08119212962962957</v>
      </c>
      <c r="L213" s="49">
        <v>25</v>
      </c>
      <c r="M213" s="119">
        <f t="shared" si="29"/>
        <v>0.15141203703703698</v>
      </c>
      <c r="N213" s="49">
        <v>23</v>
      </c>
      <c r="O213" s="40" t="s">
        <v>381</v>
      </c>
      <c r="P213" s="39">
        <v>1955</v>
      </c>
      <c r="Q213" s="50">
        <v>0.06953703703703706</v>
      </c>
      <c r="R213" s="49">
        <v>11</v>
      </c>
      <c r="S213" s="49">
        <v>16</v>
      </c>
      <c r="T213" s="35">
        <v>0.22094907407407405</v>
      </c>
      <c r="U213" s="123" t="s">
        <v>41</v>
      </c>
      <c r="V213" s="8">
        <v>2002</v>
      </c>
      <c r="W213" s="8">
        <v>16</v>
      </c>
      <c r="X213" s="8">
        <v>54</v>
      </c>
    </row>
    <row r="214" spans="1:24" ht="11.25">
      <c r="A214" s="124">
        <v>17</v>
      </c>
      <c r="B214" s="39">
        <v>39</v>
      </c>
      <c r="C214" s="40" t="s">
        <v>423</v>
      </c>
      <c r="D214" s="53">
        <v>112</v>
      </c>
      <c r="E214" s="40" t="s">
        <v>320</v>
      </c>
      <c r="F214" s="39">
        <v>1965</v>
      </c>
      <c r="G214" s="35">
        <v>0.0687962962962963</v>
      </c>
      <c r="H214" s="49">
        <v>18</v>
      </c>
      <c r="I214" s="40" t="s">
        <v>398</v>
      </c>
      <c r="J214" s="39">
        <v>1965</v>
      </c>
      <c r="K214" s="35">
        <v>0.06671296296296297</v>
      </c>
      <c r="L214" s="49">
        <v>15</v>
      </c>
      <c r="M214" s="119">
        <f t="shared" si="29"/>
        <v>0.13550925925925927</v>
      </c>
      <c r="N214" s="49">
        <v>14</v>
      </c>
      <c r="O214" s="40" t="s">
        <v>433</v>
      </c>
      <c r="P214" s="39">
        <v>1964</v>
      </c>
      <c r="Q214" s="50">
        <v>0.08603009259259264</v>
      </c>
      <c r="R214" s="49">
        <v>24</v>
      </c>
      <c r="S214" s="49">
        <v>17</v>
      </c>
      <c r="T214" s="35">
        <v>0.22153935185185192</v>
      </c>
      <c r="U214" s="123" t="s">
        <v>41</v>
      </c>
      <c r="V214" s="8">
        <v>2002</v>
      </c>
      <c r="W214" s="8">
        <v>16</v>
      </c>
      <c r="X214" s="8">
        <v>54</v>
      </c>
    </row>
    <row r="215" spans="1:24" ht="11.25">
      <c r="A215" s="124">
        <v>20</v>
      </c>
      <c r="B215" s="39">
        <v>50</v>
      </c>
      <c r="C215" s="40" t="s">
        <v>434</v>
      </c>
      <c r="D215" s="53">
        <v>53</v>
      </c>
      <c r="E215" s="40" t="s">
        <v>435</v>
      </c>
      <c r="F215" s="39">
        <v>1986</v>
      </c>
      <c r="G215" s="35">
        <v>0.06557870370370367</v>
      </c>
      <c r="H215" s="49">
        <v>14</v>
      </c>
      <c r="I215" s="40" t="s">
        <v>436</v>
      </c>
      <c r="J215" s="39">
        <v>1980</v>
      </c>
      <c r="K215" s="35">
        <v>0.07890046296296294</v>
      </c>
      <c r="L215" s="49">
        <v>23</v>
      </c>
      <c r="M215" s="119">
        <f t="shared" si="29"/>
        <v>0.1444791666666666</v>
      </c>
      <c r="N215" s="49">
        <v>19</v>
      </c>
      <c r="O215" s="40" t="s">
        <v>412</v>
      </c>
      <c r="P215" s="39">
        <v>1987</v>
      </c>
      <c r="Q215" s="50">
        <v>0.08136574074074077</v>
      </c>
      <c r="R215" s="49">
        <v>21</v>
      </c>
      <c r="S215" s="49">
        <v>20</v>
      </c>
      <c r="T215" s="35">
        <v>0.22584490740740737</v>
      </c>
      <c r="U215" s="123" t="s">
        <v>41</v>
      </c>
      <c r="V215" s="8">
        <v>2002</v>
      </c>
      <c r="W215" s="8">
        <v>16</v>
      </c>
      <c r="X215" s="8">
        <v>54</v>
      </c>
    </row>
    <row r="216" spans="1:24" ht="11.25">
      <c r="A216" s="124">
        <v>22</v>
      </c>
      <c r="B216" s="39">
        <v>81</v>
      </c>
      <c r="C216" s="40" t="s">
        <v>437</v>
      </c>
      <c r="D216" s="53">
        <v>106</v>
      </c>
      <c r="E216" s="40" t="s">
        <v>356</v>
      </c>
      <c r="F216" s="39">
        <v>1966</v>
      </c>
      <c r="G216" s="35">
        <v>0.06245370370370368</v>
      </c>
      <c r="H216" s="49">
        <v>10</v>
      </c>
      <c r="I216" s="40" t="s">
        <v>349</v>
      </c>
      <c r="J216" s="39">
        <v>1966</v>
      </c>
      <c r="K216" s="35">
        <v>0.08293981481481488</v>
      </c>
      <c r="L216" s="49">
        <v>26</v>
      </c>
      <c r="M216" s="119">
        <f t="shared" si="29"/>
        <v>0.14539351851851856</v>
      </c>
      <c r="N216" s="49">
        <v>20</v>
      </c>
      <c r="O216" s="40" t="s">
        <v>401</v>
      </c>
      <c r="P216" s="39">
        <v>1968</v>
      </c>
      <c r="Q216" s="50">
        <v>0.08533564814814809</v>
      </c>
      <c r="R216" s="49">
        <v>23</v>
      </c>
      <c r="S216" s="49">
        <v>22</v>
      </c>
      <c r="T216" s="35">
        <v>0.23072916666666665</v>
      </c>
      <c r="U216" s="123" t="s">
        <v>41</v>
      </c>
      <c r="V216" s="8">
        <v>2002</v>
      </c>
      <c r="W216" s="8">
        <v>16</v>
      </c>
      <c r="X216" s="8">
        <v>54</v>
      </c>
    </row>
    <row r="217" spans="1:24" ht="11.25">
      <c r="A217" s="124">
        <v>24</v>
      </c>
      <c r="B217" s="39">
        <v>59</v>
      </c>
      <c r="C217" s="40" t="s">
        <v>438</v>
      </c>
      <c r="D217" s="53">
        <v>75</v>
      </c>
      <c r="E217" s="40" t="s">
        <v>439</v>
      </c>
      <c r="F217" s="39">
        <v>1983</v>
      </c>
      <c r="G217" s="35">
        <v>0.08206018518518521</v>
      </c>
      <c r="H217" s="49">
        <v>25</v>
      </c>
      <c r="I217" s="40" t="s">
        <v>340</v>
      </c>
      <c r="J217" s="39">
        <v>1984</v>
      </c>
      <c r="K217" s="35">
        <v>0.07314814814814807</v>
      </c>
      <c r="L217" s="49">
        <v>21</v>
      </c>
      <c r="M217" s="119">
        <f t="shared" si="29"/>
        <v>0.15520833333333328</v>
      </c>
      <c r="N217" s="49">
        <v>24</v>
      </c>
      <c r="O217" s="40" t="s">
        <v>318</v>
      </c>
      <c r="P217" s="39">
        <v>1964</v>
      </c>
      <c r="Q217" s="50">
        <v>0.08120370370370378</v>
      </c>
      <c r="R217" s="49">
        <v>20</v>
      </c>
      <c r="S217" s="49">
        <v>24</v>
      </c>
      <c r="T217" s="35">
        <v>0.23641203703703706</v>
      </c>
      <c r="U217" s="123" t="s">
        <v>41</v>
      </c>
      <c r="V217" s="8">
        <v>2002</v>
      </c>
      <c r="W217" s="8">
        <v>16</v>
      </c>
      <c r="X217" s="8">
        <v>54</v>
      </c>
    </row>
    <row r="218" spans="1:24" ht="11.25">
      <c r="A218" s="124">
        <v>26</v>
      </c>
      <c r="B218" s="39">
        <v>35</v>
      </c>
      <c r="C218" s="40" t="s">
        <v>440</v>
      </c>
      <c r="D218" s="53">
        <v>113</v>
      </c>
      <c r="E218" s="40" t="s">
        <v>441</v>
      </c>
      <c r="F218" s="39">
        <v>1958</v>
      </c>
      <c r="G218" s="35">
        <v>0.079375</v>
      </c>
      <c r="H218" s="49">
        <v>22</v>
      </c>
      <c r="I218" s="40" t="s">
        <v>442</v>
      </c>
      <c r="J218" s="39">
        <v>1968</v>
      </c>
      <c r="K218" s="35">
        <v>0.06825231481481486</v>
      </c>
      <c r="L218" s="49">
        <v>16</v>
      </c>
      <c r="M218" s="119">
        <f t="shared" si="29"/>
        <v>0.14762731481481486</v>
      </c>
      <c r="N218" s="49">
        <v>21</v>
      </c>
      <c r="O218" s="40" t="s">
        <v>443</v>
      </c>
      <c r="P218" s="39">
        <v>1967</v>
      </c>
      <c r="Q218" s="50" t="s">
        <v>30</v>
      </c>
      <c r="R218" s="49">
        <v>26</v>
      </c>
      <c r="S218" s="49">
        <v>26</v>
      </c>
      <c r="T218" s="35" t="s">
        <v>30</v>
      </c>
      <c r="U218" s="123" t="s">
        <v>41</v>
      </c>
      <c r="V218" s="8">
        <v>2002</v>
      </c>
      <c r="W218" s="8">
        <v>16</v>
      </c>
      <c r="X218" s="8">
        <v>54</v>
      </c>
    </row>
    <row r="219" spans="1:24" ht="11.25">
      <c r="A219" s="124">
        <v>4</v>
      </c>
      <c r="B219" s="39">
        <v>90</v>
      </c>
      <c r="C219" s="40" t="s">
        <v>444</v>
      </c>
      <c r="D219" s="53">
        <v>108</v>
      </c>
      <c r="E219" s="40" t="s">
        <v>445</v>
      </c>
      <c r="F219" s="39">
        <v>1965</v>
      </c>
      <c r="G219" s="35">
        <v>0.07716435185185189</v>
      </c>
      <c r="H219" s="49">
        <v>4</v>
      </c>
      <c r="I219" s="40" t="s">
        <v>371</v>
      </c>
      <c r="J219" s="39">
        <v>1965</v>
      </c>
      <c r="K219" s="35">
        <v>0.08100694444444445</v>
      </c>
      <c r="L219" s="49">
        <v>4</v>
      </c>
      <c r="M219" s="119">
        <f t="shared" si="29"/>
        <v>0.15817129629629634</v>
      </c>
      <c r="N219" s="49">
        <v>4</v>
      </c>
      <c r="O219" s="40" t="s">
        <v>388</v>
      </c>
      <c r="P219" s="39">
        <v>1968</v>
      </c>
      <c r="Q219" s="50">
        <v>0.0907986111111111</v>
      </c>
      <c r="R219" s="49">
        <v>4</v>
      </c>
      <c r="S219" s="49">
        <v>4</v>
      </c>
      <c r="T219" s="35">
        <v>0.24896990740740743</v>
      </c>
      <c r="U219" s="123" t="s">
        <v>452</v>
      </c>
      <c r="V219" s="8">
        <v>2002</v>
      </c>
      <c r="W219" s="8">
        <v>16</v>
      </c>
      <c r="X219" s="8">
        <v>54</v>
      </c>
    </row>
    <row r="220" spans="1:24" ht="11.25">
      <c r="A220" s="122"/>
      <c r="B220" s="8"/>
      <c r="D220" s="24"/>
      <c r="F220" s="24"/>
      <c r="G220" s="84"/>
      <c r="H220" s="17"/>
      <c r="K220" s="24"/>
      <c r="L220" s="17"/>
      <c r="M220" s="119"/>
      <c r="N220" s="17"/>
      <c r="Q220" s="24"/>
      <c r="R220" s="17"/>
      <c r="S220" s="17"/>
      <c r="T220" s="24"/>
      <c r="U220" s="123"/>
      <c r="V220" s="8">
        <v>2002</v>
      </c>
      <c r="W220" s="8">
        <v>16</v>
      </c>
      <c r="X220" s="8">
        <v>54</v>
      </c>
    </row>
    <row r="221" spans="1:24" ht="11.25">
      <c r="A221" s="124">
        <v>7</v>
      </c>
      <c r="B221" s="39">
        <v>51</v>
      </c>
      <c r="C221" s="40" t="s">
        <v>347</v>
      </c>
      <c r="D221" s="53">
        <v>33</v>
      </c>
      <c r="E221" s="40" t="s">
        <v>447</v>
      </c>
      <c r="F221" s="39"/>
      <c r="G221" s="35">
        <v>0.06759259259259259</v>
      </c>
      <c r="H221" s="49">
        <v>10</v>
      </c>
      <c r="I221" s="40"/>
      <c r="J221" s="39"/>
      <c r="K221" s="35">
        <v>0.0750231481481482</v>
      </c>
      <c r="L221" s="49">
        <v>8</v>
      </c>
      <c r="M221" s="119">
        <f t="shared" si="29"/>
        <v>0.1426157407407408</v>
      </c>
      <c r="N221" s="49">
        <v>7</v>
      </c>
      <c r="O221" s="40"/>
      <c r="P221" s="39">
        <v>1969</v>
      </c>
      <c r="Q221" s="50">
        <v>0.08370370370370361</v>
      </c>
      <c r="R221" s="49">
        <v>6</v>
      </c>
      <c r="S221" s="49">
        <v>7</v>
      </c>
      <c r="T221" s="35">
        <v>0.2263194444444444</v>
      </c>
      <c r="U221" s="123" t="s">
        <v>61</v>
      </c>
      <c r="V221" s="8">
        <v>2002</v>
      </c>
      <c r="W221" s="8">
        <v>16</v>
      </c>
      <c r="X221" s="8">
        <v>54</v>
      </c>
    </row>
    <row r="222" spans="1:24" ht="11.25">
      <c r="A222" s="124">
        <v>12</v>
      </c>
      <c r="B222" s="39">
        <v>165</v>
      </c>
      <c r="C222" s="40" t="s">
        <v>316</v>
      </c>
      <c r="D222" s="53">
        <v>38</v>
      </c>
      <c r="E222" s="40" t="s">
        <v>448</v>
      </c>
      <c r="F222" s="39"/>
      <c r="G222" s="35">
        <v>0.06590277777777781</v>
      </c>
      <c r="H222" s="49">
        <v>13</v>
      </c>
      <c r="I222" s="40"/>
      <c r="J222" s="39"/>
      <c r="K222" s="35">
        <v>0.07559027777777777</v>
      </c>
      <c r="L222" s="49">
        <v>11</v>
      </c>
      <c r="M222" s="119">
        <f t="shared" si="29"/>
        <v>0.14149305555555558</v>
      </c>
      <c r="N222" s="49">
        <v>11</v>
      </c>
      <c r="O222" s="40"/>
      <c r="P222" s="39">
        <v>1964</v>
      </c>
      <c r="Q222" s="50">
        <v>0.08865740740740735</v>
      </c>
      <c r="R222" s="49">
        <v>13</v>
      </c>
      <c r="S222" s="49">
        <v>12</v>
      </c>
      <c r="T222" s="35">
        <v>0.23015046296296293</v>
      </c>
      <c r="U222" s="123" t="s">
        <v>451</v>
      </c>
      <c r="V222" s="8">
        <v>2002</v>
      </c>
      <c r="W222" s="8">
        <v>16</v>
      </c>
      <c r="X222" s="8">
        <v>54</v>
      </c>
    </row>
    <row r="223" spans="1:24" ht="11.25">
      <c r="A223" s="124">
        <v>17</v>
      </c>
      <c r="B223" s="39">
        <v>105</v>
      </c>
      <c r="C223" s="40" t="s">
        <v>449</v>
      </c>
      <c r="D223" s="53">
        <v>43</v>
      </c>
      <c r="E223" s="40" t="s">
        <v>450</v>
      </c>
      <c r="F223" s="39"/>
      <c r="G223" s="35">
        <v>0.0860185185185185</v>
      </c>
      <c r="H223" s="49">
        <v>18</v>
      </c>
      <c r="I223" s="40"/>
      <c r="J223" s="39"/>
      <c r="K223" s="35">
        <v>0.09072916666666664</v>
      </c>
      <c r="L223" s="49">
        <v>12</v>
      </c>
      <c r="M223" s="119">
        <f t="shared" si="29"/>
        <v>0.17674768518518513</v>
      </c>
      <c r="N223" s="49">
        <v>15</v>
      </c>
      <c r="O223" s="40"/>
      <c r="P223" s="39">
        <v>1959</v>
      </c>
      <c r="Q223" s="50">
        <v>0.10866898148148152</v>
      </c>
      <c r="R223" s="49">
        <v>17</v>
      </c>
      <c r="S223" s="49">
        <v>17</v>
      </c>
      <c r="T223" s="35">
        <v>0.28541666666666665</v>
      </c>
      <c r="U223" s="123" t="s">
        <v>81</v>
      </c>
      <c r="V223" s="8">
        <v>2002</v>
      </c>
      <c r="W223" s="8">
        <v>16</v>
      </c>
      <c r="X223" s="8">
        <v>54</v>
      </c>
    </row>
    <row r="224" spans="7:13" ht="11.25">
      <c r="G224" s="13"/>
      <c r="H224" s="8"/>
      <c r="K224" s="13"/>
      <c r="L224" s="14"/>
      <c r="M224" s="119"/>
    </row>
    <row r="225" spans="7:24" ht="11.25">
      <c r="G225" s="13"/>
      <c r="H225" s="8"/>
      <c r="K225" s="13"/>
      <c r="L225" s="14"/>
      <c r="M225" s="8"/>
      <c r="V225" s="8">
        <v>2003</v>
      </c>
      <c r="W225" s="8">
        <v>17</v>
      </c>
      <c r="X225" s="8">
        <v>56</v>
      </c>
    </row>
    <row r="226" spans="1:24" ht="11.25">
      <c r="A226" s="124">
        <v>1</v>
      </c>
      <c r="B226" s="39">
        <v>100</v>
      </c>
      <c r="C226" s="40" t="s">
        <v>453</v>
      </c>
      <c r="D226" s="53">
        <v>111</v>
      </c>
      <c r="E226" s="40" t="s">
        <v>454</v>
      </c>
      <c r="F226" s="39">
        <v>1968</v>
      </c>
      <c r="G226" s="35">
        <v>0.1013425925925926</v>
      </c>
      <c r="H226" s="49">
        <v>4</v>
      </c>
      <c r="I226" s="40" t="s">
        <v>455</v>
      </c>
      <c r="J226" s="39">
        <v>1965</v>
      </c>
      <c r="K226" s="35">
        <v>0.0771875</v>
      </c>
      <c r="L226" s="49">
        <v>2</v>
      </c>
      <c r="M226" s="14">
        <f>K226+G226</f>
        <v>0.17853009259259262</v>
      </c>
      <c r="N226" s="49">
        <v>2</v>
      </c>
      <c r="O226" s="40" t="s">
        <v>456</v>
      </c>
      <c r="P226" s="39">
        <v>1965</v>
      </c>
      <c r="Q226" s="50">
        <v>0.08269675925925923</v>
      </c>
      <c r="R226" s="49">
        <v>1</v>
      </c>
      <c r="S226" s="49">
        <v>1</v>
      </c>
      <c r="T226" s="35">
        <v>0.2612268518518518</v>
      </c>
      <c r="U226" s="7" t="s">
        <v>452</v>
      </c>
      <c r="V226" s="8">
        <v>2003</v>
      </c>
      <c r="W226" s="8">
        <v>17</v>
      </c>
      <c r="X226" s="8">
        <v>56</v>
      </c>
    </row>
    <row r="227" spans="1:24" ht="11.25">
      <c r="A227" s="124">
        <v>7</v>
      </c>
      <c r="B227" s="39">
        <v>159</v>
      </c>
      <c r="C227" s="40" t="s">
        <v>457</v>
      </c>
      <c r="D227" s="53">
        <v>52</v>
      </c>
      <c r="E227" s="40" t="s">
        <v>458</v>
      </c>
      <c r="F227" s="39">
        <v>1986</v>
      </c>
      <c r="G227" s="35">
        <v>0.06232638888888892</v>
      </c>
      <c r="H227" s="49">
        <v>2</v>
      </c>
      <c r="I227" s="40" t="s">
        <v>459</v>
      </c>
      <c r="J227" s="39">
        <v>1986</v>
      </c>
      <c r="K227" s="35">
        <v>0.06085648148148143</v>
      </c>
      <c r="L227" s="49">
        <v>6</v>
      </c>
      <c r="M227" s="14">
        <f aca="true" t="shared" si="30" ref="M227:M243">K227+G227</f>
        <v>0.12318287037037035</v>
      </c>
      <c r="N227" s="49">
        <v>4</v>
      </c>
      <c r="O227" s="40" t="s">
        <v>460</v>
      </c>
      <c r="P227" s="39">
        <v>1985</v>
      </c>
      <c r="Q227" s="50">
        <v>0.06690972222222225</v>
      </c>
      <c r="R227" s="49">
        <v>10</v>
      </c>
      <c r="S227" s="49">
        <v>7</v>
      </c>
      <c r="T227" s="35">
        <v>0.1900925925925926</v>
      </c>
      <c r="U227" s="7" t="s">
        <v>41</v>
      </c>
      <c r="V227" s="8">
        <v>2003</v>
      </c>
      <c r="W227" s="8">
        <v>17</v>
      </c>
      <c r="X227" s="8">
        <v>56</v>
      </c>
    </row>
    <row r="228" spans="1:24" ht="11.25">
      <c r="A228" s="124">
        <v>11</v>
      </c>
      <c r="B228" s="39">
        <v>152</v>
      </c>
      <c r="C228" s="40" t="s">
        <v>461</v>
      </c>
      <c r="D228" s="53">
        <v>119</v>
      </c>
      <c r="E228" s="40" t="s">
        <v>462</v>
      </c>
      <c r="F228" s="39">
        <v>1961</v>
      </c>
      <c r="G228" s="35">
        <v>0.0685648148148148</v>
      </c>
      <c r="H228" s="49">
        <v>7</v>
      </c>
      <c r="I228" s="40" t="s">
        <v>463</v>
      </c>
      <c r="J228" s="39">
        <v>1964</v>
      </c>
      <c r="K228" s="35">
        <v>0.06347222222222226</v>
      </c>
      <c r="L228" s="49">
        <v>12</v>
      </c>
      <c r="M228" s="14">
        <f t="shared" si="30"/>
        <v>0.13203703703703706</v>
      </c>
      <c r="N228" s="49">
        <v>8</v>
      </c>
      <c r="O228" s="40" t="s">
        <v>464</v>
      </c>
      <c r="P228" s="39">
        <v>1965</v>
      </c>
      <c r="Q228" s="50">
        <v>0.07543981481481477</v>
      </c>
      <c r="R228" s="49">
        <v>20</v>
      </c>
      <c r="S228" s="49">
        <v>11</v>
      </c>
      <c r="T228" s="35">
        <v>0.20747685185185183</v>
      </c>
      <c r="U228" s="7" t="s">
        <v>41</v>
      </c>
      <c r="V228" s="8">
        <v>2003</v>
      </c>
      <c r="W228" s="8">
        <v>17</v>
      </c>
      <c r="X228" s="8">
        <v>56</v>
      </c>
    </row>
    <row r="229" spans="1:24" ht="11.25">
      <c r="A229" s="124">
        <v>19</v>
      </c>
      <c r="B229" s="39">
        <v>164</v>
      </c>
      <c r="C229" s="40" t="s">
        <v>466</v>
      </c>
      <c r="D229" s="53">
        <v>116</v>
      </c>
      <c r="E229" s="40" t="s">
        <v>467</v>
      </c>
      <c r="F229" s="39">
        <v>1958</v>
      </c>
      <c r="G229" s="35">
        <v>0.0826157407407408</v>
      </c>
      <c r="H229" s="49">
        <v>22</v>
      </c>
      <c r="I229" s="40" t="s">
        <v>468</v>
      </c>
      <c r="J229" s="39">
        <v>1980</v>
      </c>
      <c r="K229" s="35">
        <v>0.07281249999999989</v>
      </c>
      <c r="L229" s="49">
        <v>17</v>
      </c>
      <c r="M229" s="14">
        <f t="shared" si="30"/>
        <v>0.1554282407407407</v>
      </c>
      <c r="N229" s="49">
        <v>19</v>
      </c>
      <c r="O229" s="40" t="s">
        <v>469</v>
      </c>
      <c r="P229" s="39">
        <v>1955</v>
      </c>
      <c r="Q229" s="50">
        <v>0.0715393518518519</v>
      </c>
      <c r="R229" s="49">
        <v>15</v>
      </c>
      <c r="S229" s="49">
        <v>19</v>
      </c>
      <c r="T229" s="35">
        <v>0.22696759259259258</v>
      </c>
      <c r="U229" s="7" t="s">
        <v>41</v>
      </c>
      <c r="V229" s="8">
        <v>2003</v>
      </c>
      <c r="W229" s="8">
        <v>17</v>
      </c>
      <c r="X229" s="8">
        <v>56</v>
      </c>
    </row>
    <row r="230" spans="1:24" ht="11.25">
      <c r="A230" s="124">
        <v>21</v>
      </c>
      <c r="B230" s="39">
        <v>167</v>
      </c>
      <c r="C230" s="40" t="s">
        <v>470</v>
      </c>
      <c r="D230" s="53">
        <v>114</v>
      </c>
      <c r="E230" s="40" t="s">
        <v>471</v>
      </c>
      <c r="F230" s="39">
        <v>1965</v>
      </c>
      <c r="G230" s="35">
        <v>0.0834375</v>
      </c>
      <c r="H230" s="49">
        <v>23</v>
      </c>
      <c r="I230" s="40" t="s">
        <v>472</v>
      </c>
      <c r="J230" s="39">
        <v>1968</v>
      </c>
      <c r="K230" s="35">
        <v>0.07255787037037037</v>
      </c>
      <c r="L230" s="49">
        <v>16</v>
      </c>
      <c r="M230" s="14">
        <f t="shared" si="30"/>
        <v>0.15599537037037037</v>
      </c>
      <c r="N230" s="49">
        <v>21</v>
      </c>
      <c r="O230" s="40" t="s">
        <v>473</v>
      </c>
      <c r="P230" s="39">
        <v>1962</v>
      </c>
      <c r="Q230" s="50">
        <v>0.07848379629629632</v>
      </c>
      <c r="R230" s="49">
        <v>24</v>
      </c>
      <c r="S230" s="49">
        <v>21</v>
      </c>
      <c r="T230" s="35">
        <v>0.23447916666666668</v>
      </c>
      <c r="U230" s="7" t="s">
        <v>41</v>
      </c>
      <c r="V230" s="8">
        <v>2003</v>
      </c>
      <c r="W230" s="8">
        <v>17</v>
      </c>
      <c r="X230" s="8">
        <v>56</v>
      </c>
    </row>
    <row r="231" spans="1:24" ht="11.25">
      <c r="A231" s="124">
        <v>22</v>
      </c>
      <c r="B231" s="39">
        <v>145</v>
      </c>
      <c r="C231" s="40" t="s">
        <v>474</v>
      </c>
      <c r="D231" s="53">
        <v>116</v>
      </c>
      <c r="E231" s="40" t="s">
        <v>475</v>
      </c>
      <c r="F231" s="39">
        <v>1968</v>
      </c>
      <c r="G231" s="35">
        <v>0.0794212962962963</v>
      </c>
      <c r="H231" s="49">
        <v>20</v>
      </c>
      <c r="I231" s="40" t="s">
        <v>476</v>
      </c>
      <c r="J231" s="39">
        <v>1958</v>
      </c>
      <c r="K231" s="35">
        <v>0.07381944444444438</v>
      </c>
      <c r="L231" s="49">
        <v>19</v>
      </c>
      <c r="M231" s="14">
        <f t="shared" si="30"/>
        <v>0.15324074074074068</v>
      </c>
      <c r="N231" s="49">
        <v>18</v>
      </c>
      <c r="O231" s="40" t="s">
        <v>477</v>
      </c>
      <c r="P231" s="39">
        <v>1967</v>
      </c>
      <c r="Q231" s="50">
        <v>0.08173611111111123</v>
      </c>
      <c r="R231" s="49">
        <v>26</v>
      </c>
      <c r="S231" s="49">
        <v>22</v>
      </c>
      <c r="T231" s="35">
        <v>0.2349768518518519</v>
      </c>
      <c r="U231" s="7" t="s">
        <v>41</v>
      </c>
      <c r="V231" s="8">
        <v>2003</v>
      </c>
      <c r="W231" s="8">
        <v>17</v>
      </c>
      <c r="X231" s="8">
        <v>56</v>
      </c>
    </row>
    <row r="232" spans="1:24" ht="11.25">
      <c r="A232" s="124">
        <v>29</v>
      </c>
      <c r="B232" s="39">
        <v>139</v>
      </c>
      <c r="C232" s="40" t="s">
        <v>478</v>
      </c>
      <c r="D232" s="53">
        <v>55</v>
      </c>
      <c r="E232" s="40" t="s">
        <v>479</v>
      </c>
      <c r="F232" s="39">
        <v>1984</v>
      </c>
      <c r="G232" s="35">
        <v>0.0936689814814815</v>
      </c>
      <c r="H232" s="49">
        <v>29</v>
      </c>
      <c r="I232" s="40" t="s">
        <v>480</v>
      </c>
      <c r="J232" s="39">
        <v>1987</v>
      </c>
      <c r="K232" s="35">
        <v>0.08189814814814811</v>
      </c>
      <c r="L232" s="49">
        <v>31</v>
      </c>
      <c r="M232" s="14">
        <f t="shared" si="30"/>
        <v>0.17556712962962961</v>
      </c>
      <c r="N232" s="49">
        <v>31</v>
      </c>
      <c r="O232" s="40" t="s">
        <v>481</v>
      </c>
      <c r="P232" s="39">
        <v>1983</v>
      </c>
      <c r="Q232" s="50">
        <v>0.07765046296296296</v>
      </c>
      <c r="R232" s="49">
        <v>21</v>
      </c>
      <c r="S232" s="49">
        <v>29</v>
      </c>
      <c r="T232" s="35">
        <v>0.2532175925925926</v>
      </c>
      <c r="U232" s="7" t="s">
        <v>41</v>
      </c>
      <c r="V232" s="8">
        <v>2003</v>
      </c>
      <c r="W232" s="8">
        <v>17</v>
      </c>
      <c r="X232" s="8">
        <v>56</v>
      </c>
    </row>
    <row r="233" spans="2:23" ht="11.25">
      <c r="B233" s="8"/>
      <c r="G233" s="8"/>
      <c r="H233" s="8"/>
      <c r="L233" s="8"/>
      <c r="N233" s="8"/>
      <c r="W233" s="8">
        <v>17</v>
      </c>
    </row>
    <row r="234" spans="1:24" ht="11.25">
      <c r="A234" s="124">
        <v>6</v>
      </c>
      <c r="B234" s="39">
        <v>139</v>
      </c>
      <c r="C234" s="40" t="s">
        <v>479</v>
      </c>
      <c r="D234" s="53">
        <v>19</v>
      </c>
      <c r="E234" s="40" t="s">
        <v>478</v>
      </c>
      <c r="F234" s="39"/>
      <c r="G234" s="35">
        <v>0.0936689814814815</v>
      </c>
      <c r="H234" s="49">
        <v>4</v>
      </c>
      <c r="I234" s="40"/>
      <c r="J234" s="39"/>
      <c r="K234" s="35"/>
      <c r="L234" s="49"/>
      <c r="M234" s="14">
        <f t="shared" si="30"/>
        <v>0.0936689814814815</v>
      </c>
      <c r="N234" s="49"/>
      <c r="O234" s="40"/>
      <c r="P234" s="39">
        <v>1984</v>
      </c>
      <c r="Q234" s="50" t="s">
        <v>486</v>
      </c>
      <c r="R234" s="49"/>
      <c r="S234" s="49"/>
      <c r="T234" s="35" t="s">
        <v>486</v>
      </c>
      <c r="U234" s="7" t="s">
        <v>489</v>
      </c>
      <c r="V234" s="8">
        <v>2003</v>
      </c>
      <c r="W234" s="8">
        <v>17</v>
      </c>
      <c r="X234" s="8">
        <v>56</v>
      </c>
    </row>
    <row r="235" spans="1:24" ht="11.25">
      <c r="A235" s="124">
        <v>18</v>
      </c>
      <c r="B235" s="39">
        <v>268</v>
      </c>
      <c r="C235" s="40" t="s">
        <v>488</v>
      </c>
      <c r="D235" s="53">
        <v>44</v>
      </c>
      <c r="E235" s="40"/>
      <c r="F235" s="39"/>
      <c r="G235" s="35">
        <v>0.09333333333333332</v>
      </c>
      <c r="H235" s="49">
        <v>21</v>
      </c>
      <c r="I235" s="40"/>
      <c r="J235" s="39"/>
      <c r="K235" s="35">
        <v>0.08993055555555557</v>
      </c>
      <c r="L235" s="49">
        <v>17</v>
      </c>
      <c r="M235" s="14">
        <f t="shared" si="30"/>
        <v>0.1832638888888889</v>
      </c>
      <c r="N235" s="49">
        <v>21</v>
      </c>
      <c r="O235" s="40"/>
      <c r="P235" s="39">
        <v>1959</v>
      </c>
      <c r="Q235" s="50">
        <v>0.10354166666666664</v>
      </c>
      <c r="R235" s="49">
        <v>13</v>
      </c>
      <c r="S235" s="49">
        <v>18</v>
      </c>
      <c r="T235" s="35">
        <v>0.28680555555555554</v>
      </c>
      <c r="U235" s="7" t="s">
        <v>81</v>
      </c>
      <c r="V235" s="8">
        <v>2003</v>
      </c>
      <c r="W235" s="8">
        <v>17</v>
      </c>
      <c r="X235" s="8">
        <v>56</v>
      </c>
    </row>
    <row r="236" spans="7:12" ht="11.25">
      <c r="G236" s="13"/>
      <c r="H236" s="8"/>
      <c r="K236" s="13"/>
      <c r="L236" s="14"/>
    </row>
    <row r="237" spans="1:24" ht="11.25">
      <c r="A237" s="49">
        <v>3</v>
      </c>
      <c r="B237" s="12">
        <v>120</v>
      </c>
      <c r="C237" s="40" t="s">
        <v>490</v>
      </c>
      <c r="D237" s="53">
        <v>114</v>
      </c>
      <c r="E237" s="40" t="s">
        <v>456</v>
      </c>
      <c r="F237" s="39">
        <v>1965</v>
      </c>
      <c r="G237" s="35">
        <v>0.09465277777777775</v>
      </c>
      <c r="H237" s="49">
        <v>3</v>
      </c>
      <c r="I237" s="40" t="s">
        <v>454</v>
      </c>
      <c r="J237" s="39">
        <v>1968</v>
      </c>
      <c r="K237" s="35">
        <v>0.08924768518518517</v>
      </c>
      <c r="L237" s="49">
        <v>5</v>
      </c>
      <c r="M237" s="14">
        <f t="shared" si="30"/>
        <v>0.18390046296296292</v>
      </c>
      <c r="N237" s="49">
        <v>4</v>
      </c>
      <c r="O237" s="40" t="s">
        <v>455</v>
      </c>
      <c r="P237" s="39">
        <v>1965</v>
      </c>
      <c r="Q237" s="50">
        <v>0.07807870370370373</v>
      </c>
      <c r="R237" s="49">
        <v>2</v>
      </c>
      <c r="S237" s="49">
        <v>3</v>
      </c>
      <c r="T237" s="35">
        <v>0.26197916666666665</v>
      </c>
      <c r="U237" s="123" t="s">
        <v>309</v>
      </c>
      <c r="V237" s="8">
        <v>2004</v>
      </c>
      <c r="W237" s="8">
        <v>18</v>
      </c>
      <c r="X237" s="8">
        <v>56</v>
      </c>
    </row>
    <row r="238" spans="1:24" ht="11.25">
      <c r="A238" s="49">
        <v>4</v>
      </c>
      <c r="B238" s="12">
        <v>196</v>
      </c>
      <c r="C238" s="40" t="s">
        <v>494</v>
      </c>
      <c r="D238" s="53">
        <v>124</v>
      </c>
      <c r="E238" s="40" t="s">
        <v>462</v>
      </c>
      <c r="F238" s="39">
        <v>1962</v>
      </c>
      <c r="G238" s="35">
        <v>0.06557870370370367</v>
      </c>
      <c r="H238" s="49">
        <v>3</v>
      </c>
      <c r="I238" s="40" t="s">
        <v>463</v>
      </c>
      <c r="J238" s="39">
        <v>1964</v>
      </c>
      <c r="K238" s="35">
        <v>0.06677083333333333</v>
      </c>
      <c r="L238" s="49">
        <v>7</v>
      </c>
      <c r="M238" s="14">
        <f t="shared" si="30"/>
        <v>0.132349537037037</v>
      </c>
      <c r="N238" s="49">
        <v>4</v>
      </c>
      <c r="O238" s="40" t="s">
        <v>495</v>
      </c>
      <c r="P238" s="39">
        <v>1962</v>
      </c>
      <c r="Q238" s="50">
        <v>0.07118055555555558</v>
      </c>
      <c r="R238" s="49">
        <v>6</v>
      </c>
      <c r="S238" s="49">
        <v>4</v>
      </c>
      <c r="T238" s="35">
        <v>0.20353009259259258</v>
      </c>
      <c r="U238" s="123" t="s">
        <v>41</v>
      </c>
      <c r="V238" s="8">
        <v>2004</v>
      </c>
      <c r="W238" s="8">
        <v>18</v>
      </c>
      <c r="X238" s="8">
        <v>56</v>
      </c>
    </row>
    <row r="239" spans="1:24" ht="11.25">
      <c r="A239" s="49">
        <v>15</v>
      </c>
      <c r="B239" s="39">
        <v>187</v>
      </c>
      <c r="C239" s="40" t="s">
        <v>496</v>
      </c>
      <c r="D239" s="53">
        <v>131</v>
      </c>
      <c r="E239" s="40" t="s">
        <v>488</v>
      </c>
      <c r="F239" s="39">
        <v>1959</v>
      </c>
      <c r="G239" s="35">
        <v>0.08876157407407409</v>
      </c>
      <c r="H239" s="49">
        <v>17</v>
      </c>
      <c r="I239" s="40" t="s">
        <v>469</v>
      </c>
      <c r="J239" s="39">
        <v>1955</v>
      </c>
      <c r="K239" s="35">
        <v>0.06959490740740742</v>
      </c>
      <c r="L239" s="49">
        <v>8</v>
      </c>
      <c r="M239" s="14">
        <f t="shared" si="30"/>
        <v>0.15835648148148151</v>
      </c>
      <c r="N239" s="49">
        <v>14</v>
      </c>
      <c r="O239" s="40" t="s">
        <v>477</v>
      </c>
      <c r="P239" s="39">
        <v>1967</v>
      </c>
      <c r="Q239" s="50">
        <v>0.08689814814814811</v>
      </c>
      <c r="R239" s="49">
        <v>17</v>
      </c>
      <c r="S239" s="49">
        <v>15</v>
      </c>
      <c r="T239" s="35">
        <v>0.24525462962962963</v>
      </c>
      <c r="U239" s="123" t="s">
        <v>41</v>
      </c>
      <c r="V239" s="8">
        <v>2004</v>
      </c>
      <c r="W239" s="8">
        <v>18</v>
      </c>
      <c r="X239" s="8">
        <v>56</v>
      </c>
    </row>
    <row r="240" spans="1:24" ht="11.25">
      <c r="A240" s="49">
        <v>16</v>
      </c>
      <c r="B240" s="12">
        <v>193</v>
      </c>
      <c r="C240" s="40" t="s">
        <v>497</v>
      </c>
      <c r="D240" s="53">
        <v>131</v>
      </c>
      <c r="E240" s="40" t="s">
        <v>484</v>
      </c>
      <c r="F240" s="39">
        <v>1948</v>
      </c>
      <c r="G240" s="35">
        <v>0.07412037037037034</v>
      </c>
      <c r="H240" s="49">
        <v>12</v>
      </c>
      <c r="I240" s="40" t="s">
        <v>498</v>
      </c>
      <c r="J240" s="39">
        <v>1976</v>
      </c>
      <c r="K240" s="35">
        <v>0.09299768518518525</v>
      </c>
      <c r="L240" s="49">
        <v>18</v>
      </c>
      <c r="M240" s="14">
        <f t="shared" si="30"/>
        <v>0.1671180555555556</v>
      </c>
      <c r="N240" s="49">
        <v>17</v>
      </c>
      <c r="O240" s="40" t="s">
        <v>485</v>
      </c>
      <c r="P240" s="39">
        <v>1957</v>
      </c>
      <c r="Q240" s="50">
        <v>0.07898148148148143</v>
      </c>
      <c r="R240" s="49">
        <v>12</v>
      </c>
      <c r="S240" s="49">
        <v>16</v>
      </c>
      <c r="T240" s="35">
        <v>0.24609953703703702</v>
      </c>
      <c r="U240" s="123" t="s">
        <v>41</v>
      </c>
      <c r="V240" s="8">
        <v>2004</v>
      </c>
      <c r="W240" s="8">
        <v>18</v>
      </c>
      <c r="X240" s="8">
        <v>56</v>
      </c>
    </row>
    <row r="241" spans="1:23" ht="11.25">
      <c r="A241" s="125"/>
      <c r="B241" s="8"/>
      <c r="D241" s="24"/>
      <c r="F241" s="24"/>
      <c r="G241" s="84"/>
      <c r="H241" s="17"/>
      <c r="K241" s="24"/>
      <c r="L241" s="17"/>
      <c r="M241" s="8"/>
      <c r="N241" s="17"/>
      <c r="Q241" s="24"/>
      <c r="R241" s="17"/>
      <c r="S241" s="17"/>
      <c r="T241" s="24"/>
      <c r="U241" s="123"/>
      <c r="W241" s="8">
        <v>18</v>
      </c>
    </row>
    <row r="242" spans="1:24" ht="11.25">
      <c r="A242" s="49">
        <v>3</v>
      </c>
      <c r="B242" s="39">
        <v>187</v>
      </c>
      <c r="C242" s="40" t="s">
        <v>488</v>
      </c>
      <c r="D242" s="53">
        <v>45</v>
      </c>
      <c r="E242" s="40" t="s">
        <v>59</v>
      </c>
      <c r="F242" s="39"/>
      <c r="G242" s="35">
        <v>0.08876157407407409</v>
      </c>
      <c r="H242" s="49">
        <v>5</v>
      </c>
      <c r="I242" s="40"/>
      <c r="J242" s="39"/>
      <c r="K242" s="35">
        <v>0.09221064814814811</v>
      </c>
      <c r="L242" s="49">
        <v>3</v>
      </c>
      <c r="M242" s="14">
        <f t="shared" si="30"/>
        <v>0.1809722222222222</v>
      </c>
      <c r="N242" s="49">
        <v>3</v>
      </c>
      <c r="O242" s="40"/>
      <c r="P242" s="39">
        <v>1959</v>
      </c>
      <c r="Q242" s="50">
        <v>0.10767361111111118</v>
      </c>
      <c r="R242" s="49">
        <v>3</v>
      </c>
      <c r="S242" s="49">
        <v>3</v>
      </c>
      <c r="T242" s="35">
        <v>0.2886458333333334</v>
      </c>
      <c r="U242" s="123" t="s">
        <v>421</v>
      </c>
      <c r="V242" s="8">
        <v>2004</v>
      </c>
      <c r="W242" s="8">
        <v>18</v>
      </c>
      <c r="X242" s="8">
        <v>56</v>
      </c>
    </row>
    <row r="243" spans="1:24" ht="11.25">
      <c r="A243" s="49">
        <v>5</v>
      </c>
      <c r="B243" s="39">
        <v>19</v>
      </c>
      <c r="C243" s="40" t="s">
        <v>499</v>
      </c>
      <c r="D243" s="53">
        <v>59</v>
      </c>
      <c r="E243" s="40" t="s">
        <v>98</v>
      </c>
      <c r="F243" s="39"/>
      <c r="G243" s="35">
        <v>0.1184837962962963</v>
      </c>
      <c r="H243" s="49">
        <v>6</v>
      </c>
      <c r="I243" s="40"/>
      <c r="J243" s="39"/>
      <c r="K243" s="35">
        <v>0.12978009259259266</v>
      </c>
      <c r="L243" s="49">
        <v>5</v>
      </c>
      <c r="M243" s="14">
        <f t="shared" si="30"/>
        <v>0.24826388888888895</v>
      </c>
      <c r="N243" s="49">
        <v>6</v>
      </c>
      <c r="O243" s="40"/>
      <c r="P243" s="39">
        <v>1945</v>
      </c>
      <c r="Q243" s="50">
        <v>0.16631944444444444</v>
      </c>
      <c r="R243" s="49">
        <v>5</v>
      </c>
      <c r="S243" s="49">
        <v>5</v>
      </c>
      <c r="T243" s="35">
        <v>0.4145833333333333</v>
      </c>
      <c r="U243" s="123" t="s">
        <v>500</v>
      </c>
      <c r="V243" s="8">
        <v>2004</v>
      </c>
      <c r="W243" s="8">
        <v>18</v>
      </c>
      <c r="X243" s="8">
        <v>56</v>
      </c>
    </row>
    <row r="244" spans="7:13" ht="11.25">
      <c r="G244" s="13"/>
      <c r="H244" s="8"/>
      <c r="K244" s="13"/>
      <c r="L244" s="14"/>
      <c r="M244" s="8"/>
    </row>
    <row r="245" spans="1:24" ht="11.25">
      <c r="A245" s="126">
        <v>2</v>
      </c>
      <c r="B245" s="12">
        <v>104</v>
      </c>
      <c r="C245" s="16" t="s">
        <v>453</v>
      </c>
      <c r="D245" s="53">
        <v>117</v>
      </c>
      <c r="E245" s="16" t="s">
        <v>456</v>
      </c>
      <c r="F245" s="12">
        <v>1965</v>
      </c>
      <c r="G245" s="35">
        <v>0.08725694444444443</v>
      </c>
      <c r="H245" s="49">
        <v>4</v>
      </c>
      <c r="I245" s="16" t="s">
        <v>455</v>
      </c>
      <c r="J245" s="12">
        <v>1965</v>
      </c>
      <c r="K245" s="35">
        <v>0.07570601851851855</v>
      </c>
      <c r="L245" s="49">
        <v>2</v>
      </c>
      <c r="M245" s="8"/>
      <c r="N245" s="49">
        <v>2</v>
      </c>
      <c r="O245" s="16" t="s">
        <v>454</v>
      </c>
      <c r="P245" s="12">
        <v>1968</v>
      </c>
      <c r="Q245" s="50">
        <v>0.09130787037037036</v>
      </c>
      <c r="R245" s="49">
        <v>3</v>
      </c>
      <c r="S245" s="49">
        <v>2</v>
      </c>
      <c r="T245" s="35">
        <v>0.25427083333333333</v>
      </c>
      <c r="U245" s="123" t="s">
        <v>309</v>
      </c>
      <c r="V245" s="8">
        <v>2005</v>
      </c>
      <c r="W245" s="8">
        <v>19</v>
      </c>
      <c r="X245" s="8">
        <v>56</v>
      </c>
    </row>
    <row r="246" spans="1:24" ht="11.25">
      <c r="A246" s="126">
        <v>10</v>
      </c>
      <c r="B246" s="12">
        <v>148</v>
      </c>
      <c r="C246" s="16" t="s">
        <v>306</v>
      </c>
      <c r="D246" s="53">
        <v>133</v>
      </c>
      <c r="E246" s="16" t="s">
        <v>501</v>
      </c>
      <c r="F246" s="12">
        <v>1969</v>
      </c>
      <c r="G246" s="35">
        <v>0.07375</v>
      </c>
      <c r="H246" s="49">
        <v>10</v>
      </c>
      <c r="I246" s="16" t="s">
        <v>502</v>
      </c>
      <c r="J246" s="12">
        <v>1954</v>
      </c>
      <c r="K246" s="35">
        <v>0.07916666666666672</v>
      </c>
      <c r="L246" s="49">
        <v>15</v>
      </c>
      <c r="M246" s="8"/>
      <c r="N246" s="49">
        <v>13</v>
      </c>
      <c r="O246" s="16" t="s">
        <v>503</v>
      </c>
      <c r="P246" s="12">
        <v>1959</v>
      </c>
      <c r="Q246" s="50">
        <v>0.07253472222222213</v>
      </c>
      <c r="R246" s="49">
        <v>10</v>
      </c>
      <c r="S246" s="49">
        <v>10</v>
      </c>
      <c r="T246" s="35">
        <v>0.22545138888888883</v>
      </c>
      <c r="U246" s="123" t="s">
        <v>40</v>
      </c>
      <c r="V246" s="8">
        <v>2005</v>
      </c>
      <c r="W246" s="8">
        <v>19</v>
      </c>
      <c r="X246" s="8">
        <v>56</v>
      </c>
    </row>
    <row r="247" spans="1:24" ht="11.25">
      <c r="A247" s="126">
        <v>11</v>
      </c>
      <c r="B247" s="12">
        <v>144</v>
      </c>
      <c r="C247" s="16" t="s">
        <v>504</v>
      </c>
      <c r="D247" s="53">
        <v>98</v>
      </c>
      <c r="E247" s="16" t="s">
        <v>505</v>
      </c>
      <c r="F247" s="12">
        <v>1979</v>
      </c>
      <c r="G247" s="35">
        <v>0.08357638888888891</v>
      </c>
      <c r="H247" s="49">
        <v>15</v>
      </c>
      <c r="I247" s="16" t="s">
        <v>469</v>
      </c>
      <c r="J247" s="12">
        <v>1955</v>
      </c>
      <c r="K247" s="35">
        <v>0.0736342592592592</v>
      </c>
      <c r="L247" s="49">
        <v>10</v>
      </c>
      <c r="M247" s="8"/>
      <c r="N247" s="49">
        <v>15</v>
      </c>
      <c r="O247" s="16" t="s">
        <v>481</v>
      </c>
      <c r="P247" s="12">
        <v>1983</v>
      </c>
      <c r="Q247" s="50">
        <v>0.07188657407407406</v>
      </c>
      <c r="R247" s="49">
        <v>8</v>
      </c>
      <c r="S247" s="49">
        <v>11</v>
      </c>
      <c r="T247" s="35">
        <v>0.22909722222222217</v>
      </c>
      <c r="U247" s="123" t="s">
        <v>516</v>
      </c>
      <c r="V247" s="8">
        <v>2005</v>
      </c>
      <c r="W247" s="8">
        <v>19</v>
      </c>
      <c r="X247" s="8">
        <v>56</v>
      </c>
    </row>
    <row r="248" spans="1:24" ht="11.25">
      <c r="A248" s="126">
        <v>2</v>
      </c>
      <c r="B248" s="12">
        <v>192</v>
      </c>
      <c r="C248" s="16" t="s">
        <v>508</v>
      </c>
      <c r="D248" s="53">
        <v>125</v>
      </c>
      <c r="E248" s="16" t="s">
        <v>509</v>
      </c>
      <c r="F248" s="12">
        <v>1964</v>
      </c>
      <c r="G248" s="35">
        <v>0.06263888888888891</v>
      </c>
      <c r="H248" s="49">
        <v>2</v>
      </c>
      <c r="I248" s="16" t="s">
        <v>462</v>
      </c>
      <c r="J248" s="12">
        <v>1962</v>
      </c>
      <c r="K248" s="35">
        <v>0.057361111111111085</v>
      </c>
      <c r="L248" s="49">
        <v>2</v>
      </c>
      <c r="M248" s="8"/>
      <c r="N248" s="49">
        <v>2</v>
      </c>
      <c r="O248" s="16" t="s">
        <v>463</v>
      </c>
      <c r="P248" s="12">
        <v>1964</v>
      </c>
      <c r="Q248" s="50">
        <v>0.0764583333333333</v>
      </c>
      <c r="R248" s="49">
        <v>7</v>
      </c>
      <c r="S248" s="49">
        <v>2</v>
      </c>
      <c r="T248" s="35">
        <v>0.1964583333333333</v>
      </c>
      <c r="U248" s="123" t="s">
        <v>41</v>
      </c>
      <c r="V248" s="8">
        <v>2005</v>
      </c>
      <c r="W248" s="8">
        <v>19</v>
      </c>
      <c r="X248" s="8">
        <v>56</v>
      </c>
    </row>
    <row r="249" spans="1:24" ht="11.25">
      <c r="A249" s="126">
        <v>9</v>
      </c>
      <c r="B249" s="12">
        <v>187</v>
      </c>
      <c r="C249" s="16" t="s">
        <v>510</v>
      </c>
      <c r="D249" s="53">
        <v>124</v>
      </c>
      <c r="E249" s="16" t="s">
        <v>511</v>
      </c>
      <c r="F249" s="12">
        <v>1967</v>
      </c>
      <c r="G249" s="35">
        <v>0.07020833333333337</v>
      </c>
      <c r="H249" s="49">
        <v>7</v>
      </c>
      <c r="I249" s="16" t="s">
        <v>512</v>
      </c>
      <c r="J249" s="12">
        <v>1966</v>
      </c>
      <c r="K249" s="35">
        <v>0.0819907407407407</v>
      </c>
      <c r="L249" s="49">
        <v>10</v>
      </c>
      <c r="M249" s="8"/>
      <c r="N249" s="49">
        <v>9</v>
      </c>
      <c r="O249" s="16" t="s">
        <v>513</v>
      </c>
      <c r="P249" s="12">
        <v>1958</v>
      </c>
      <c r="Q249" s="50">
        <v>0.09216435185185179</v>
      </c>
      <c r="R249" s="49">
        <v>10</v>
      </c>
      <c r="S249" s="49">
        <v>9</v>
      </c>
      <c r="T249" s="35">
        <v>0.24436342592592586</v>
      </c>
      <c r="U249" s="123" t="s">
        <v>41</v>
      </c>
      <c r="V249" s="8">
        <v>2005</v>
      </c>
      <c r="W249" s="8">
        <v>19</v>
      </c>
      <c r="X249" s="8">
        <v>56</v>
      </c>
    </row>
    <row r="250" spans="1:23" ht="11.25">
      <c r="A250" s="122"/>
      <c r="B250" s="8"/>
      <c r="D250" s="24"/>
      <c r="F250" s="24"/>
      <c r="G250" s="84"/>
      <c r="H250" s="17"/>
      <c r="K250" s="24"/>
      <c r="L250" s="17"/>
      <c r="M250" s="8"/>
      <c r="N250" s="17"/>
      <c r="Q250" s="24"/>
      <c r="R250" s="17"/>
      <c r="S250" s="17"/>
      <c r="T250" s="24"/>
      <c r="U250" s="123"/>
      <c r="W250" s="8">
        <v>19</v>
      </c>
    </row>
    <row r="251" spans="1:24" ht="11.25">
      <c r="A251" s="126">
        <v>8</v>
      </c>
      <c r="B251" s="12">
        <v>148</v>
      </c>
      <c r="C251" s="16" t="s">
        <v>501</v>
      </c>
      <c r="D251" s="53">
        <v>36</v>
      </c>
      <c r="E251" s="16" t="s">
        <v>514</v>
      </c>
      <c r="F251" s="12"/>
      <c r="G251" s="35">
        <v>0.07375</v>
      </c>
      <c r="H251" s="49">
        <v>10</v>
      </c>
      <c r="I251" s="16"/>
      <c r="J251" s="12"/>
      <c r="K251" s="35">
        <v>0.08582175925925928</v>
      </c>
      <c r="L251" s="49">
        <v>9</v>
      </c>
      <c r="M251" s="8"/>
      <c r="N251" s="49">
        <v>9</v>
      </c>
      <c r="O251" s="16"/>
      <c r="P251" s="12">
        <v>1969</v>
      </c>
      <c r="Q251" s="50">
        <v>0.09659722222222222</v>
      </c>
      <c r="R251" s="49">
        <v>9</v>
      </c>
      <c r="S251" s="49">
        <v>8</v>
      </c>
      <c r="T251" s="35">
        <v>0.2561689814814815</v>
      </c>
      <c r="U251" s="123" t="s">
        <v>451</v>
      </c>
      <c r="V251" s="8">
        <v>2005</v>
      </c>
      <c r="W251" s="8">
        <v>19</v>
      </c>
      <c r="X251" s="8">
        <v>56</v>
      </c>
    </row>
    <row r="252" spans="1:24" ht="11.25">
      <c r="A252" s="126">
        <v>6</v>
      </c>
      <c r="B252" s="12">
        <v>23</v>
      </c>
      <c r="C252" s="16" t="s">
        <v>488</v>
      </c>
      <c r="D252" s="53">
        <v>46</v>
      </c>
      <c r="E252" s="40" t="s">
        <v>59</v>
      </c>
      <c r="F252" s="12"/>
      <c r="G252" s="35">
        <v>0.08754629629629629</v>
      </c>
      <c r="H252" s="49">
        <v>6</v>
      </c>
      <c r="I252" s="16"/>
      <c r="J252" s="12"/>
      <c r="K252" s="35">
        <v>0.09767361111111106</v>
      </c>
      <c r="L252" s="49">
        <v>6</v>
      </c>
      <c r="M252" s="8"/>
      <c r="N252" s="49">
        <v>6</v>
      </c>
      <c r="O252" s="16"/>
      <c r="P252" s="12">
        <v>1959</v>
      </c>
      <c r="Q252" s="50">
        <v>0.11107638888888893</v>
      </c>
      <c r="R252" s="49">
        <v>6</v>
      </c>
      <c r="S252" s="49">
        <v>6</v>
      </c>
      <c r="T252" s="35">
        <v>0.2962962962962963</v>
      </c>
      <c r="U252" s="123" t="s">
        <v>421</v>
      </c>
      <c r="V252" s="8">
        <v>2005</v>
      </c>
      <c r="W252" s="8">
        <v>19</v>
      </c>
      <c r="X252" s="8">
        <v>56</v>
      </c>
    </row>
    <row r="253" spans="7:13" ht="11.25">
      <c r="G253" s="13"/>
      <c r="H253" s="8"/>
      <c r="K253" s="13"/>
      <c r="L253" s="14"/>
      <c r="M253" s="8"/>
    </row>
    <row r="254" spans="7:13" ht="11.25">
      <c r="G254" s="13"/>
      <c r="H254" s="8"/>
      <c r="K254" s="13"/>
      <c r="L254" s="14"/>
      <c r="M254" s="8"/>
    </row>
    <row r="255" spans="1:24" ht="11.25">
      <c r="A255" s="126">
        <v>1</v>
      </c>
      <c r="B255" s="12">
        <v>8</v>
      </c>
      <c r="C255" s="16" t="s">
        <v>453</v>
      </c>
      <c r="D255" s="53">
        <v>120</v>
      </c>
      <c r="E255" s="16" t="s">
        <v>455</v>
      </c>
      <c r="F255" s="12">
        <v>1965</v>
      </c>
      <c r="G255" s="57">
        <v>0.07862268518518517</v>
      </c>
      <c r="H255" s="49">
        <v>2</v>
      </c>
      <c r="I255" s="16" t="s">
        <v>456</v>
      </c>
      <c r="J255" s="12">
        <v>1965</v>
      </c>
      <c r="K255" s="57">
        <v>0.080162037037037</v>
      </c>
      <c r="L255" s="49">
        <v>1</v>
      </c>
      <c r="M255" s="57">
        <f aca="true" t="shared" si="31" ref="M255:M262">K255+G255</f>
        <v>0.15878472222222217</v>
      </c>
      <c r="N255" s="49">
        <v>1</v>
      </c>
      <c r="O255" s="16" t="s">
        <v>454</v>
      </c>
      <c r="P255" s="12">
        <v>1968</v>
      </c>
      <c r="Q255" s="57">
        <v>0.0874652777777778</v>
      </c>
      <c r="R255" s="49">
        <v>2</v>
      </c>
      <c r="S255" s="49">
        <v>1</v>
      </c>
      <c r="T255" s="57">
        <v>0.24625</v>
      </c>
      <c r="U255" s="7" t="s">
        <v>452</v>
      </c>
      <c r="V255" s="8">
        <v>2006</v>
      </c>
      <c r="W255" s="8">
        <v>20</v>
      </c>
      <c r="X255" s="8">
        <v>56</v>
      </c>
    </row>
    <row r="256" spans="1:24" ht="11.25">
      <c r="A256" s="126">
        <v>3</v>
      </c>
      <c r="B256" s="12">
        <v>44</v>
      </c>
      <c r="C256" s="16" t="s">
        <v>518</v>
      </c>
      <c r="D256" s="53">
        <v>107</v>
      </c>
      <c r="E256" s="16" t="s">
        <v>509</v>
      </c>
      <c r="F256" s="12">
        <v>1964</v>
      </c>
      <c r="G256" s="57">
        <v>0.061840277777777786</v>
      </c>
      <c r="H256" s="49">
        <v>3</v>
      </c>
      <c r="I256" s="16" t="s">
        <v>463</v>
      </c>
      <c r="J256" s="12">
        <v>1964</v>
      </c>
      <c r="K256" s="57">
        <v>0.06457175925925929</v>
      </c>
      <c r="L256" s="49">
        <v>4</v>
      </c>
      <c r="M256" s="57">
        <f t="shared" si="31"/>
        <v>0.12641203703703707</v>
      </c>
      <c r="N256" s="49">
        <v>3</v>
      </c>
      <c r="O256" s="16" t="s">
        <v>481</v>
      </c>
      <c r="P256" s="12">
        <v>1983</v>
      </c>
      <c r="Q256" s="57">
        <v>0.06857638888888884</v>
      </c>
      <c r="R256" s="49">
        <v>4</v>
      </c>
      <c r="S256" s="49">
        <v>3</v>
      </c>
      <c r="T256" s="57">
        <v>0.1949884259259259</v>
      </c>
      <c r="U256" s="7" t="s">
        <v>40</v>
      </c>
      <c r="V256" s="8">
        <v>2006</v>
      </c>
      <c r="W256" s="8">
        <v>20</v>
      </c>
      <c r="X256" s="8">
        <v>56</v>
      </c>
    </row>
    <row r="257" spans="1:24" ht="11.25">
      <c r="A257" s="126">
        <v>6</v>
      </c>
      <c r="B257" s="12">
        <v>45</v>
      </c>
      <c r="C257" s="16" t="s">
        <v>519</v>
      </c>
      <c r="D257" s="53">
        <v>109</v>
      </c>
      <c r="E257" s="16" t="s">
        <v>520</v>
      </c>
      <c r="F257" s="12">
        <v>1974</v>
      </c>
      <c r="G257" s="57">
        <v>0.07643518518518522</v>
      </c>
      <c r="H257" s="49">
        <v>9</v>
      </c>
      <c r="I257" s="16" t="s">
        <v>521</v>
      </c>
      <c r="J257" s="12">
        <v>1968</v>
      </c>
      <c r="K257" s="57">
        <v>0.06710648148148146</v>
      </c>
      <c r="L257" s="49">
        <v>5</v>
      </c>
      <c r="M257" s="57">
        <f t="shared" si="31"/>
        <v>0.14354166666666668</v>
      </c>
      <c r="N257" s="49">
        <v>7</v>
      </c>
      <c r="O257" s="16" t="s">
        <v>477</v>
      </c>
      <c r="P257" s="12">
        <v>1967</v>
      </c>
      <c r="Q257" s="57">
        <v>0.07799768518518524</v>
      </c>
      <c r="R257" s="49">
        <v>9</v>
      </c>
      <c r="S257" s="49">
        <v>6</v>
      </c>
      <c r="T257" s="57">
        <v>0.22153935185185192</v>
      </c>
      <c r="U257" s="7" t="s">
        <v>40</v>
      </c>
      <c r="V257" s="8">
        <v>2006</v>
      </c>
      <c r="W257" s="8">
        <v>20</v>
      </c>
      <c r="X257" s="8">
        <v>56</v>
      </c>
    </row>
    <row r="258" spans="1:24" ht="11.25">
      <c r="A258" s="126">
        <v>9</v>
      </c>
      <c r="B258" s="12">
        <v>49</v>
      </c>
      <c r="C258" s="16" t="s">
        <v>523</v>
      </c>
      <c r="D258" s="53">
        <v>72</v>
      </c>
      <c r="E258" s="16" t="s">
        <v>524</v>
      </c>
      <c r="F258" s="12">
        <v>1966</v>
      </c>
      <c r="G258" s="57">
        <v>0.07297453703703699</v>
      </c>
      <c r="H258" s="49">
        <v>6</v>
      </c>
      <c r="I258" s="16" t="s">
        <v>507</v>
      </c>
      <c r="J258" s="12">
        <v>1990</v>
      </c>
      <c r="K258" s="57">
        <v>0.0671296296296297</v>
      </c>
      <c r="L258" s="49">
        <v>6</v>
      </c>
      <c r="M258" s="57">
        <f t="shared" si="31"/>
        <v>0.1401041666666667</v>
      </c>
      <c r="N258" s="49">
        <v>6</v>
      </c>
      <c r="O258" s="16" t="s">
        <v>491</v>
      </c>
      <c r="P258" s="12">
        <v>1990</v>
      </c>
      <c r="Q258" s="57">
        <v>0.08969907407407407</v>
      </c>
      <c r="R258" s="49">
        <v>14</v>
      </c>
      <c r="S258" s="49">
        <v>9</v>
      </c>
      <c r="T258" s="57">
        <v>0.22980324074074077</v>
      </c>
      <c r="U258" s="7" t="s">
        <v>40</v>
      </c>
      <c r="V258" s="8">
        <v>2006</v>
      </c>
      <c r="W258" s="8">
        <v>20</v>
      </c>
      <c r="X258" s="8">
        <v>56</v>
      </c>
    </row>
    <row r="259" spans="1:24" ht="11.25">
      <c r="A259" s="126">
        <v>10</v>
      </c>
      <c r="B259" s="12">
        <v>52</v>
      </c>
      <c r="C259" s="16" t="s">
        <v>525</v>
      </c>
      <c r="D259" s="53">
        <v>105</v>
      </c>
      <c r="E259" s="16" t="s">
        <v>488</v>
      </c>
      <c r="F259" s="12">
        <v>1959</v>
      </c>
      <c r="G259" s="57">
        <v>0.07950231481481485</v>
      </c>
      <c r="H259" s="49">
        <v>11</v>
      </c>
      <c r="I259" s="16" t="s">
        <v>526</v>
      </c>
      <c r="J259" s="12">
        <v>1977</v>
      </c>
      <c r="K259" s="57">
        <v>0.06956018518518514</v>
      </c>
      <c r="L259" s="49">
        <v>8</v>
      </c>
      <c r="M259" s="57">
        <f t="shared" si="31"/>
        <v>0.1490625</v>
      </c>
      <c r="N259" s="49">
        <v>8</v>
      </c>
      <c r="O259" s="16" t="s">
        <v>527</v>
      </c>
      <c r="P259" s="12">
        <v>1977</v>
      </c>
      <c r="Q259" s="57">
        <v>0.08113425925925921</v>
      </c>
      <c r="R259" s="49">
        <v>12</v>
      </c>
      <c r="S259" s="49">
        <v>10</v>
      </c>
      <c r="T259" s="57">
        <v>0.2301967592592592</v>
      </c>
      <c r="U259" s="7" t="s">
        <v>40</v>
      </c>
      <c r="V259" s="8">
        <v>2006</v>
      </c>
      <c r="W259" s="8">
        <v>20</v>
      </c>
      <c r="X259" s="8">
        <v>56</v>
      </c>
    </row>
    <row r="260" spans="1:24" ht="11.25">
      <c r="A260" s="126">
        <v>14</v>
      </c>
      <c r="B260" s="12">
        <v>41</v>
      </c>
      <c r="C260" s="16" t="s">
        <v>506</v>
      </c>
      <c r="D260" s="53">
        <v>74</v>
      </c>
      <c r="E260" s="16" t="s">
        <v>479</v>
      </c>
      <c r="F260" s="12">
        <v>1984</v>
      </c>
      <c r="G260" s="57">
        <v>0.0865625</v>
      </c>
      <c r="H260" s="49">
        <v>14</v>
      </c>
      <c r="I260" s="16" t="s">
        <v>528</v>
      </c>
      <c r="J260" s="12">
        <v>1984</v>
      </c>
      <c r="K260" s="57">
        <v>0.07952546296296292</v>
      </c>
      <c r="L260" s="49">
        <v>12</v>
      </c>
      <c r="M260" s="57">
        <f t="shared" si="31"/>
        <v>0.1660879629629629</v>
      </c>
      <c r="N260" s="49">
        <v>13</v>
      </c>
      <c r="O260" s="16" t="s">
        <v>529</v>
      </c>
      <c r="P260" s="12">
        <v>1976</v>
      </c>
      <c r="Q260" s="57">
        <v>0.08037037037037043</v>
      </c>
      <c r="R260" s="49">
        <v>11</v>
      </c>
      <c r="S260" s="49">
        <v>14</v>
      </c>
      <c r="T260" s="57">
        <v>0.24645833333333333</v>
      </c>
      <c r="U260" s="7" t="s">
        <v>40</v>
      </c>
      <c r="V260" s="8">
        <v>2006</v>
      </c>
      <c r="W260" s="8">
        <v>20</v>
      </c>
      <c r="X260" s="8">
        <v>56</v>
      </c>
    </row>
    <row r="261" spans="1:23" ht="11.25">
      <c r="A261" s="122"/>
      <c r="B261" s="8"/>
      <c r="D261" s="24"/>
      <c r="F261" s="24"/>
      <c r="G261" s="84"/>
      <c r="H261" s="17"/>
      <c r="K261" s="24"/>
      <c r="L261" s="17"/>
      <c r="M261" s="57">
        <f t="shared" si="31"/>
        <v>0</v>
      </c>
      <c r="N261" s="17"/>
      <c r="Q261" s="24"/>
      <c r="R261" s="51"/>
      <c r="S261" s="17"/>
      <c r="T261" s="24"/>
      <c r="W261" s="8">
        <v>20</v>
      </c>
    </row>
    <row r="262" spans="1:24" ht="11.25">
      <c r="A262" s="126">
        <v>4</v>
      </c>
      <c r="B262" s="12">
        <v>98</v>
      </c>
      <c r="C262" s="16" t="s">
        <v>530</v>
      </c>
      <c r="D262" s="53">
        <v>149</v>
      </c>
      <c r="E262" s="16" t="s">
        <v>482</v>
      </c>
      <c r="F262" s="12">
        <v>1966</v>
      </c>
      <c r="G262" s="57">
        <v>0.0625</v>
      </c>
      <c r="H262" s="49">
        <v>3</v>
      </c>
      <c r="I262" s="16" t="s">
        <v>484</v>
      </c>
      <c r="J262" s="12">
        <v>1948</v>
      </c>
      <c r="K262" s="57">
        <v>0.06322916666666667</v>
      </c>
      <c r="L262" s="49">
        <v>3</v>
      </c>
      <c r="M262" s="57">
        <f t="shared" si="31"/>
        <v>0.12572916666666667</v>
      </c>
      <c r="N262" s="49">
        <v>3</v>
      </c>
      <c r="O262" s="16" t="s">
        <v>469</v>
      </c>
      <c r="P262" s="12">
        <v>1955</v>
      </c>
      <c r="Q262" s="57">
        <v>0.06901620370370376</v>
      </c>
      <c r="R262" s="49">
        <v>5</v>
      </c>
      <c r="S262" s="49">
        <v>4</v>
      </c>
      <c r="T262" s="57">
        <v>0.19474537037037043</v>
      </c>
      <c r="U262" s="7" t="s">
        <v>41</v>
      </c>
      <c r="V262" s="8">
        <v>2006</v>
      </c>
      <c r="W262" s="8">
        <v>20</v>
      </c>
      <c r="X262" s="8">
        <v>56</v>
      </c>
    </row>
    <row r="263" spans="7:14" ht="11.25">
      <c r="G263" s="13"/>
      <c r="H263" s="8"/>
      <c r="K263" s="14"/>
      <c r="N263" s="8"/>
    </row>
    <row r="264" spans="1:24" ht="11.25">
      <c r="A264" s="126">
        <v>1</v>
      </c>
      <c r="B264" s="1">
        <v>106</v>
      </c>
      <c r="C264" s="52" t="s">
        <v>453</v>
      </c>
      <c r="D264" s="53">
        <v>123</v>
      </c>
      <c r="E264" s="52" t="s">
        <v>456</v>
      </c>
      <c r="F264" s="1">
        <v>1965</v>
      </c>
      <c r="G264" s="57">
        <v>0.08210648148148153</v>
      </c>
      <c r="H264" s="49">
        <v>2</v>
      </c>
      <c r="I264" s="52" t="s">
        <v>454</v>
      </c>
      <c r="J264" s="1">
        <v>1968</v>
      </c>
      <c r="K264" s="57">
        <v>0.0863078703703703</v>
      </c>
      <c r="L264" s="49">
        <v>2</v>
      </c>
      <c r="M264" s="57">
        <v>0.16841435185185183</v>
      </c>
      <c r="N264" s="49">
        <v>2</v>
      </c>
      <c r="O264" s="52" t="s">
        <v>455</v>
      </c>
      <c r="P264" s="1">
        <v>1965</v>
      </c>
      <c r="Q264" s="57">
        <v>0.07975694444444448</v>
      </c>
      <c r="R264" s="49">
        <v>2</v>
      </c>
      <c r="S264" s="49">
        <v>1</v>
      </c>
      <c r="T264" s="57">
        <v>0.2481712962962963</v>
      </c>
      <c r="U264" s="7" t="s">
        <v>452</v>
      </c>
      <c r="V264" s="8">
        <v>2007</v>
      </c>
      <c r="W264" s="8">
        <v>21</v>
      </c>
      <c r="X264" s="8">
        <v>56</v>
      </c>
    </row>
    <row r="265" spans="1:24" ht="11.25">
      <c r="A265" s="126">
        <v>2</v>
      </c>
      <c r="B265" s="1">
        <v>147</v>
      </c>
      <c r="C265" s="52" t="s">
        <v>533</v>
      </c>
      <c r="D265" s="53">
        <v>101</v>
      </c>
      <c r="E265" s="52" t="s">
        <v>534</v>
      </c>
      <c r="F265" s="1">
        <v>1965</v>
      </c>
      <c r="G265" s="57">
        <v>0.0625810185185185</v>
      </c>
      <c r="H265" s="49">
        <v>9</v>
      </c>
      <c r="I265" s="52" t="s">
        <v>458</v>
      </c>
      <c r="J265" s="1">
        <v>1986</v>
      </c>
      <c r="K265" s="57">
        <v>0.04670138888888892</v>
      </c>
      <c r="L265" s="49">
        <v>1</v>
      </c>
      <c r="M265" s="57">
        <v>0.10928240740740741</v>
      </c>
      <c r="N265" s="49">
        <v>2</v>
      </c>
      <c r="O265" s="52" t="s">
        <v>515</v>
      </c>
      <c r="P265" s="1">
        <v>1969</v>
      </c>
      <c r="Q265" s="57">
        <v>0.06366898148148142</v>
      </c>
      <c r="R265" s="49">
        <v>5</v>
      </c>
      <c r="S265" s="49">
        <v>2</v>
      </c>
      <c r="T265" s="57">
        <v>0.17295138888888884</v>
      </c>
      <c r="U265" s="7" t="s">
        <v>40</v>
      </c>
      <c r="V265" s="8">
        <v>2007</v>
      </c>
      <c r="W265" s="8">
        <v>21</v>
      </c>
      <c r="X265" s="8">
        <v>56</v>
      </c>
    </row>
    <row r="266" spans="1:24" ht="11.25">
      <c r="A266" s="126">
        <v>9</v>
      </c>
      <c r="B266" s="1">
        <v>143</v>
      </c>
      <c r="C266" s="52" t="s">
        <v>514</v>
      </c>
      <c r="D266" s="53">
        <v>117</v>
      </c>
      <c r="E266" s="52" t="s">
        <v>509</v>
      </c>
      <c r="F266" s="1">
        <v>1964</v>
      </c>
      <c r="G266" s="57">
        <v>0.05822916666666672</v>
      </c>
      <c r="H266" s="49">
        <v>2</v>
      </c>
      <c r="I266" s="52" t="s">
        <v>463</v>
      </c>
      <c r="J266" s="1">
        <v>1964</v>
      </c>
      <c r="K266" s="57">
        <v>0.06017361111111108</v>
      </c>
      <c r="L266" s="49">
        <v>5</v>
      </c>
      <c r="M266" s="57">
        <v>0.1184027777777778</v>
      </c>
      <c r="N266" s="49">
        <v>4</v>
      </c>
      <c r="O266" s="52" t="s">
        <v>529</v>
      </c>
      <c r="P266" s="1">
        <v>1976</v>
      </c>
      <c r="Q266" s="57">
        <v>0.07842592592592584</v>
      </c>
      <c r="R266" s="49">
        <v>13</v>
      </c>
      <c r="S266" s="49">
        <v>9</v>
      </c>
      <c r="T266" s="57">
        <v>0.19682870370370364</v>
      </c>
      <c r="U266" s="7" t="s">
        <v>40</v>
      </c>
      <c r="V266" s="8">
        <v>2007</v>
      </c>
      <c r="W266" s="8">
        <v>21</v>
      </c>
      <c r="X266" s="8">
        <v>56</v>
      </c>
    </row>
    <row r="267" spans="1:24" ht="11.25">
      <c r="A267" s="126">
        <v>12</v>
      </c>
      <c r="B267" s="1">
        <v>148</v>
      </c>
      <c r="C267" s="16" t="s">
        <v>535</v>
      </c>
      <c r="D267" s="53">
        <v>96</v>
      </c>
      <c r="E267" s="52" t="s">
        <v>536</v>
      </c>
      <c r="F267" s="1">
        <v>1966</v>
      </c>
      <c r="G267" s="57">
        <v>0.07128472222222221</v>
      </c>
      <c r="H267" s="49">
        <v>13</v>
      </c>
      <c r="I267" s="52" t="s">
        <v>507</v>
      </c>
      <c r="J267" s="1">
        <v>1990</v>
      </c>
      <c r="K267" s="57">
        <v>0.06494212962962959</v>
      </c>
      <c r="L267" s="49">
        <v>9</v>
      </c>
      <c r="M267" s="57">
        <v>0.1362268518518518</v>
      </c>
      <c r="N267" s="49">
        <v>10</v>
      </c>
      <c r="O267" s="52" t="s">
        <v>537</v>
      </c>
      <c r="P267" s="1">
        <v>1969</v>
      </c>
      <c r="Q267" s="57">
        <v>0.081238425925926</v>
      </c>
      <c r="R267" s="49">
        <v>17</v>
      </c>
      <c r="S267" s="49">
        <v>12</v>
      </c>
      <c r="T267" s="57">
        <v>0.2174652777777778</v>
      </c>
      <c r="U267" s="7" t="s">
        <v>40</v>
      </c>
      <c r="V267" s="8">
        <v>2007</v>
      </c>
      <c r="W267" s="8">
        <v>21</v>
      </c>
      <c r="X267" s="8">
        <v>56</v>
      </c>
    </row>
    <row r="268" spans="1:24" ht="11.25">
      <c r="A268" s="126">
        <v>2</v>
      </c>
      <c r="B268" s="1">
        <v>170</v>
      </c>
      <c r="C268" s="52" t="s">
        <v>338</v>
      </c>
      <c r="D268" s="53">
        <v>126</v>
      </c>
      <c r="E268" s="52" t="s">
        <v>531</v>
      </c>
      <c r="F268" s="1">
        <v>1964</v>
      </c>
      <c r="G268" s="57">
        <v>0.06334490740740745</v>
      </c>
      <c r="H268" s="49">
        <v>4</v>
      </c>
      <c r="I268" s="52" t="s">
        <v>484</v>
      </c>
      <c r="J268" s="1">
        <v>1948</v>
      </c>
      <c r="K268" s="57">
        <v>0.0626504629629629</v>
      </c>
      <c r="L268" s="49">
        <v>7</v>
      </c>
      <c r="M268" s="57">
        <v>0.12599537037037034</v>
      </c>
      <c r="N268" s="49">
        <v>4</v>
      </c>
      <c r="O268" s="52" t="s">
        <v>481</v>
      </c>
      <c r="P268" s="1">
        <v>1983</v>
      </c>
      <c r="Q268" s="57">
        <v>0.062453703703703733</v>
      </c>
      <c r="R268" s="49">
        <v>2</v>
      </c>
      <c r="S268" s="49">
        <v>2</v>
      </c>
      <c r="T268" s="57">
        <v>0.18844907407407407</v>
      </c>
      <c r="U268" s="7" t="s">
        <v>41</v>
      </c>
      <c r="V268" s="8">
        <v>2007</v>
      </c>
      <c r="W268" s="8">
        <v>21</v>
      </c>
      <c r="X268" s="8">
        <v>56</v>
      </c>
    </row>
    <row r="269" spans="1:24" ht="11.25">
      <c r="A269" s="126">
        <v>4</v>
      </c>
      <c r="B269" s="1" t="s">
        <v>538</v>
      </c>
      <c r="C269" s="52" t="s">
        <v>514</v>
      </c>
      <c r="D269" s="53">
        <v>43</v>
      </c>
      <c r="E269" s="52" t="s">
        <v>509</v>
      </c>
      <c r="F269" s="12"/>
      <c r="G269" s="57">
        <v>0.05822916666666672</v>
      </c>
      <c r="H269" s="49">
        <v>1</v>
      </c>
      <c r="I269" s="52"/>
      <c r="J269" s="12"/>
      <c r="K269" s="57">
        <v>0.06409722222222214</v>
      </c>
      <c r="L269" s="49">
        <v>4</v>
      </c>
      <c r="M269" s="57">
        <v>0.12232638888888886</v>
      </c>
      <c r="N269" s="49">
        <v>2</v>
      </c>
      <c r="O269" s="16"/>
      <c r="P269" s="1">
        <v>1964</v>
      </c>
      <c r="Q269" s="57">
        <v>0.07476851851851857</v>
      </c>
      <c r="R269" s="49">
        <v>4</v>
      </c>
      <c r="S269" s="49">
        <v>4</v>
      </c>
      <c r="T269" s="57">
        <v>0.19709490740740743</v>
      </c>
      <c r="U269" s="7" t="s">
        <v>81</v>
      </c>
      <c r="V269" s="8">
        <v>2007</v>
      </c>
      <c r="W269" s="8">
        <v>21</v>
      </c>
      <c r="X269" s="8">
        <v>56</v>
      </c>
    </row>
    <row r="270" spans="7:14" ht="11.25">
      <c r="G270" s="13"/>
      <c r="H270" s="8"/>
      <c r="K270" s="14"/>
      <c r="M270" s="13"/>
      <c r="N270" s="8"/>
    </row>
    <row r="271" spans="7:14" ht="11.25">
      <c r="G271" s="13"/>
      <c r="H271" s="8"/>
      <c r="K271" s="14"/>
      <c r="M271" s="13"/>
      <c r="N271" s="8"/>
    </row>
    <row r="272" spans="1:24" ht="11.25">
      <c r="A272" s="1">
        <v>3</v>
      </c>
      <c r="B272" s="1">
        <v>307</v>
      </c>
      <c r="C272" s="52" t="s">
        <v>453</v>
      </c>
      <c r="D272" s="52"/>
      <c r="E272" s="52" t="s">
        <v>454</v>
      </c>
      <c r="F272" s="1">
        <v>107</v>
      </c>
      <c r="G272" s="2">
        <v>0.09373842592592592</v>
      </c>
      <c r="H272" s="1">
        <v>3</v>
      </c>
      <c r="I272" s="52" t="s">
        <v>456</v>
      </c>
      <c r="K272" s="2">
        <v>0.07862268518518518</v>
      </c>
      <c r="L272" s="1">
        <v>2</v>
      </c>
      <c r="M272" s="2">
        <v>0.1723611111111111</v>
      </c>
      <c r="N272" s="1">
        <v>3</v>
      </c>
      <c r="O272" s="52" t="s">
        <v>539</v>
      </c>
      <c r="P272" s="1">
        <v>307</v>
      </c>
      <c r="Q272" s="2">
        <v>0.0894826388888889</v>
      </c>
      <c r="R272" s="1">
        <v>3</v>
      </c>
      <c r="S272" s="1">
        <v>3</v>
      </c>
      <c r="T272" s="2">
        <v>0.26184375</v>
      </c>
      <c r="U272" s="7" t="s">
        <v>452</v>
      </c>
      <c r="V272" s="8">
        <v>2008</v>
      </c>
      <c r="W272" s="8">
        <v>22</v>
      </c>
      <c r="X272" s="8">
        <v>56</v>
      </c>
    </row>
    <row r="273" spans="1:24" ht="11.25">
      <c r="A273" s="1">
        <v>6</v>
      </c>
      <c r="B273" s="1">
        <v>330</v>
      </c>
      <c r="C273" s="52" t="s">
        <v>540</v>
      </c>
      <c r="D273" s="52"/>
      <c r="E273" s="52" t="s">
        <v>465</v>
      </c>
      <c r="F273" s="1">
        <v>130</v>
      </c>
      <c r="G273" s="2">
        <v>0.07454861111111111</v>
      </c>
      <c r="H273" s="1">
        <v>5</v>
      </c>
      <c r="I273" s="52" t="s">
        <v>462</v>
      </c>
      <c r="K273" s="2">
        <v>0.05902777777777778</v>
      </c>
      <c r="L273" s="1">
        <v>1</v>
      </c>
      <c r="M273" s="2">
        <v>0.1335763888888889</v>
      </c>
      <c r="N273" s="1">
        <v>3</v>
      </c>
      <c r="O273" s="52" t="s">
        <v>541</v>
      </c>
      <c r="P273" s="1">
        <v>330</v>
      </c>
      <c r="Q273" s="2">
        <v>0.09672685185185186</v>
      </c>
      <c r="R273" s="1">
        <v>13</v>
      </c>
      <c r="S273" s="1">
        <v>6</v>
      </c>
      <c r="T273" s="2">
        <v>0.23030324074074074</v>
      </c>
      <c r="U273" s="7" t="s">
        <v>364</v>
      </c>
      <c r="V273" s="8">
        <v>2008</v>
      </c>
      <c r="W273" s="8">
        <v>22</v>
      </c>
      <c r="X273" s="8">
        <v>56</v>
      </c>
    </row>
    <row r="274" spans="1:24" ht="11.25">
      <c r="A274" s="1">
        <v>1</v>
      </c>
      <c r="B274" s="1">
        <v>358</v>
      </c>
      <c r="C274" s="52" t="s">
        <v>506</v>
      </c>
      <c r="D274" s="52"/>
      <c r="E274" s="52" t="s">
        <v>509</v>
      </c>
      <c r="F274" s="1">
        <v>158</v>
      </c>
      <c r="G274" s="2">
        <v>0.05550925925925926</v>
      </c>
      <c r="H274" s="1">
        <v>2</v>
      </c>
      <c r="I274" s="52" t="s">
        <v>515</v>
      </c>
      <c r="K274" s="2">
        <v>0.057303240740740745</v>
      </c>
      <c r="L274" s="1">
        <v>3</v>
      </c>
      <c r="M274" s="2">
        <v>0.1128125</v>
      </c>
      <c r="N274" s="1">
        <v>2</v>
      </c>
      <c r="O274" s="52" t="s">
        <v>458</v>
      </c>
      <c r="P274" s="1">
        <v>358</v>
      </c>
      <c r="Q274" s="2">
        <v>0.053216435185185186</v>
      </c>
      <c r="R274" s="1">
        <v>1</v>
      </c>
      <c r="S274" s="1">
        <v>1</v>
      </c>
      <c r="T274" s="2">
        <v>0.1660289351851852</v>
      </c>
      <c r="U274" s="7" t="s">
        <v>40</v>
      </c>
      <c r="V274" s="8">
        <v>2008</v>
      </c>
      <c r="W274" s="8">
        <v>22</v>
      </c>
      <c r="X274" s="8">
        <v>56</v>
      </c>
    </row>
    <row r="275" spans="1:24" ht="11.25">
      <c r="A275" s="1">
        <v>12</v>
      </c>
      <c r="B275" s="1">
        <v>350</v>
      </c>
      <c r="C275" s="52" t="s">
        <v>543</v>
      </c>
      <c r="D275" s="52"/>
      <c r="E275" s="52" t="s">
        <v>507</v>
      </c>
      <c r="F275" s="1">
        <v>150</v>
      </c>
      <c r="G275" s="2">
        <v>0.07063657407407407</v>
      </c>
      <c r="H275" s="1">
        <v>11</v>
      </c>
      <c r="I275" s="52" t="s">
        <v>544</v>
      </c>
      <c r="K275" s="2">
        <v>0.06628472222222222</v>
      </c>
      <c r="L275" s="1">
        <v>12</v>
      </c>
      <c r="M275" s="2">
        <v>0.1369212962962963</v>
      </c>
      <c r="N275" s="1">
        <v>12</v>
      </c>
      <c r="O275" s="52" t="s">
        <v>545</v>
      </c>
      <c r="P275" s="1">
        <v>350</v>
      </c>
      <c r="Q275" s="2">
        <v>0.09130439814814816</v>
      </c>
      <c r="R275" s="1">
        <v>18</v>
      </c>
      <c r="S275" s="1">
        <v>12</v>
      </c>
      <c r="T275" s="2">
        <v>0.22822569444444443</v>
      </c>
      <c r="U275" s="7" t="s">
        <v>40</v>
      </c>
      <c r="V275" s="8">
        <v>2008</v>
      </c>
      <c r="W275" s="8">
        <v>22</v>
      </c>
      <c r="X275" s="8">
        <v>56</v>
      </c>
    </row>
    <row r="276" spans="1:24" ht="11.25">
      <c r="A276" s="1">
        <v>14</v>
      </c>
      <c r="B276" s="1">
        <v>364</v>
      </c>
      <c r="C276" s="52" t="s">
        <v>508</v>
      </c>
      <c r="D276" s="52"/>
      <c r="E276" s="52" t="s">
        <v>546</v>
      </c>
      <c r="F276" s="1">
        <v>164</v>
      </c>
      <c r="G276" s="2">
        <v>0.06686342592592592</v>
      </c>
      <c r="H276" s="1">
        <v>10</v>
      </c>
      <c r="I276" s="52" t="s">
        <v>547</v>
      </c>
      <c r="K276" s="2">
        <v>0.09533564814814816</v>
      </c>
      <c r="L276" s="1">
        <v>18</v>
      </c>
      <c r="M276" s="2">
        <v>0.16219907407407408</v>
      </c>
      <c r="N276" s="1">
        <v>16</v>
      </c>
      <c r="O276" s="52" t="s">
        <v>548</v>
      </c>
      <c r="P276" s="1">
        <v>364</v>
      </c>
      <c r="Q276" s="2">
        <v>0.07901851851851853</v>
      </c>
      <c r="R276" s="1">
        <v>10</v>
      </c>
      <c r="S276" s="1">
        <v>14</v>
      </c>
      <c r="T276" s="2">
        <v>0.2412175925925926</v>
      </c>
      <c r="U276" s="7" t="s">
        <v>40</v>
      </c>
      <c r="V276" s="8">
        <v>2008</v>
      </c>
      <c r="W276" s="8">
        <v>22</v>
      </c>
      <c r="X276" s="8">
        <v>56</v>
      </c>
    </row>
    <row r="277" spans="1:24" ht="11.25">
      <c r="A277" s="1">
        <v>4</v>
      </c>
      <c r="B277" s="1">
        <v>375</v>
      </c>
      <c r="C277" s="52" t="s">
        <v>549</v>
      </c>
      <c r="D277" s="52"/>
      <c r="E277" s="52" t="s">
        <v>531</v>
      </c>
      <c r="F277" s="1">
        <v>175</v>
      </c>
      <c r="G277" s="2">
        <v>0.06506944444444444</v>
      </c>
      <c r="H277" s="1">
        <v>5</v>
      </c>
      <c r="I277" s="52" t="s">
        <v>550</v>
      </c>
      <c r="K277" s="2">
        <v>0.062314814814814816</v>
      </c>
      <c r="L277" s="1">
        <v>6</v>
      </c>
      <c r="M277" s="2">
        <v>0.12738425925925925</v>
      </c>
      <c r="N277" s="1">
        <v>6</v>
      </c>
      <c r="O277" s="52" t="s">
        <v>481</v>
      </c>
      <c r="P277" s="1">
        <v>375</v>
      </c>
      <c r="Q277" s="2">
        <v>0.06186574074074074</v>
      </c>
      <c r="R277" s="1">
        <v>2</v>
      </c>
      <c r="S277" s="1">
        <v>4</v>
      </c>
      <c r="T277" s="2">
        <v>0.18925</v>
      </c>
      <c r="U277" s="7" t="s">
        <v>41</v>
      </c>
      <c r="V277" s="8">
        <v>2008</v>
      </c>
      <c r="W277" s="8">
        <v>22</v>
      </c>
      <c r="X277" s="8">
        <v>56</v>
      </c>
    </row>
    <row r="278" spans="1:24" ht="11.25">
      <c r="A278" s="1">
        <v>10</v>
      </c>
      <c r="B278" s="1">
        <v>386</v>
      </c>
      <c r="C278" s="52" t="s">
        <v>551</v>
      </c>
      <c r="D278" s="52"/>
      <c r="E278" s="52" t="s">
        <v>511</v>
      </c>
      <c r="F278" s="1">
        <v>186</v>
      </c>
      <c r="G278" s="2">
        <v>0.06923611111111111</v>
      </c>
      <c r="H278" s="1">
        <v>10</v>
      </c>
      <c r="I278" s="52" t="s">
        <v>537</v>
      </c>
      <c r="K278" s="2">
        <v>0.08076388888888889</v>
      </c>
      <c r="L278" s="1">
        <v>14</v>
      </c>
      <c r="M278" s="2">
        <v>0.15</v>
      </c>
      <c r="N278" s="1">
        <v>11</v>
      </c>
      <c r="O278" s="52" t="s">
        <v>536</v>
      </c>
      <c r="P278" s="1">
        <v>386</v>
      </c>
      <c r="Q278" s="2">
        <v>0.07232175925925925</v>
      </c>
      <c r="R278" s="1">
        <v>9</v>
      </c>
      <c r="S278" s="1">
        <v>10</v>
      </c>
      <c r="T278" s="2">
        <v>0.22232175925925926</v>
      </c>
      <c r="U278" s="7" t="s">
        <v>41</v>
      </c>
      <c r="V278" s="8">
        <v>2008</v>
      </c>
      <c r="W278" s="8">
        <v>22</v>
      </c>
      <c r="X278" s="8">
        <v>56</v>
      </c>
    </row>
    <row r="279" spans="1:24" ht="11.25">
      <c r="A279" s="1">
        <v>19</v>
      </c>
      <c r="B279" s="1">
        <v>387</v>
      </c>
      <c r="C279" s="52" t="s">
        <v>553</v>
      </c>
      <c r="D279" s="52"/>
      <c r="E279" s="52" t="s">
        <v>463</v>
      </c>
      <c r="F279" s="1">
        <v>187</v>
      </c>
      <c r="G279" s="2">
        <v>0.06790509259259259</v>
      </c>
      <c r="H279" s="1">
        <v>9</v>
      </c>
      <c r="I279" s="52" t="s">
        <v>554</v>
      </c>
      <c r="K279" s="2">
        <v>0.1469328703703704</v>
      </c>
      <c r="L279" s="1">
        <v>19</v>
      </c>
      <c r="M279" s="2">
        <v>0.21483796296296298</v>
      </c>
      <c r="N279" s="1">
        <v>19</v>
      </c>
      <c r="O279" s="52" t="s">
        <v>555</v>
      </c>
      <c r="P279" s="1">
        <v>387</v>
      </c>
      <c r="Q279" s="2">
        <v>0.09820601851851851</v>
      </c>
      <c r="R279" s="1">
        <v>18</v>
      </c>
      <c r="S279" s="1">
        <v>19</v>
      </c>
      <c r="T279" s="2">
        <v>0.3130439814814815</v>
      </c>
      <c r="U279" s="7" t="s">
        <v>41</v>
      </c>
      <c r="V279" s="8">
        <v>2008</v>
      </c>
      <c r="W279" s="8">
        <v>22</v>
      </c>
      <c r="X279" s="8">
        <v>56</v>
      </c>
    </row>
    <row r="280" spans="1:24" ht="11.25">
      <c r="A280" s="49">
        <v>10</v>
      </c>
      <c r="B280" s="1">
        <v>187</v>
      </c>
      <c r="C280" s="54" t="s">
        <v>556</v>
      </c>
      <c r="D280" s="53">
        <f>2008-F280</f>
        <v>44</v>
      </c>
      <c r="E280" s="52" t="s">
        <v>463</v>
      </c>
      <c r="F280" s="12">
        <v>1964</v>
      </c>
      <c r="G280" s="127">
        <v>0.06790509259259259</v>
      </c>
      <c r="H280" s="1">
        <v>8</v>
      </c>
      <c r="I280" s="16"/>
      <c r="K280" s="127">
        <v>0.07384259259259258</v>
      </c>
      <c r="L280" s="1">
        <v>8</v>
      </c>
      <c r="M280" s="127">
        <v>0.14174768518518518</v>
      </c>
      <c r="N280" s="1">
        <v>7</v>
      </c>
      <c r="O280" s="16"/>
      <c r="P280" s="1"/>
      <c r="Q280" s="57">
        <v>0.0935138888888889</v>
      </c>
      <c r="R280" s="52">
        <v>11</v>
      </c>
      <c r="S280" s="49">
        <v>10</v>
      </c>
      <c r="T280" s="57">
        <v>0.23526157407407408</v>
      </c>
      <c r="U280" s="7" t="s">
        <v>81</v>
      </c>
      <c r="V280" s="8">
        <v>2008</v>
      </c>
      <c r="W280" s="8">
        <v>22</v>
      </c>
      <c r="X280" s="8">
        <v>56</v>
      </c>
    </row>
    <row r="283" spans="1:24" ht="11.25">
      <c r="A283" s="49">
        <v>2</v>
      </c>
      <c r="B283" s="1">
        <v>101</v>
      </c>
      <c r="C283" s="55" t="s">
        <v>557</v>
      </c>
      <c r="D283" s="53">
        <v>113</v>
      </c>
      <c r="E283" s="56" t="s">
        <v>454</v>
      </c>
      <c r="F283" s="1">
        <v>1968</v>
      </c>
      <c r="G283" s="57">
        <v>0.08743055555555551</v>
      </c>
      <c r="H283" s="49">
        <v>2</v>
      </c>
      <c r="I283" s="56" t="s">
        <v>558</v>
      </c>
      <c r="J283" s="1">
        <v>1981</v>
      </c>
      <c r="K283" s="57">
        <v>0.07398148148148148</v>
      </c>
      <c r="L283" s="49">
        <v>2</v>
      </c>
      <c r="M283" s="57">
        <v>0.161412037037037</v>
      </c>
      <c r="N283" s="49">
        <v>2</v>
      </c>
      <c r="O283" s="56" t="s">
        <v>456</v>
      </c>
      <c r="P283" s="1">
        <v>1965</v>
      </c>
      <c r="Q283" s="57">
        <v>0.08157407407407413</v>
      </c>
      <c r="R283" s="49">
        <v>1</v>
      </c>
      <c r="S283" s="49">
        <v>2</v>
      </c>
      <c r="T283" s="57">
        <v>0.24298611111111112</v>
      </c>
      <c r="U283" s="58" t="s">
        <v>154</v>
      </c>
      <c r="V283" s="8">
        <v>2009</v>
      </c>
      <c r="W283" s="8">
        <v>23</v>
      </c>
      <c r="X283" s="8">
        <v>56</v>
      </c>
    </row>
    <row r="284" spans="1:24" ht="11.25">
      <c r="A284" s="49">
        <v>12</v>
      </c>
      <c r="B284" s="1">
        <v>125</v>
      </c>
      <c r="C284" s="59" t="s">
        <v>560</v>
      </c>
      <c r="D284" s="53">
        <v>73</v>
      </c>
      <c r="E284" s="56" t="s">
        <v>561</v>
      </c>
      <c r="F284" s="1">
        <v>1993</v>
      </c>
      <c r="G284" s="57">
        <v>0.07947916666666671</v>
      </c>
      <c r="H284" s="49">
        <v>13</v>
      </c>
      <c r="I284" s="56" t="s">
        <v>465</v>
      </c>
      <c r="J284" s="1">
        <v>1971</v>
      </c>
      <c r="K284" s="57">
        <v>0.06440972222222213</v>
      </c>
      <c r="L284" s="49">
        <v>5</v>
      </c>
      <c r="M284" s="57">
        <v>0.14388888888888884</v>
      </c>
      <c r="N284" s="49">
        <v>9</v>
      </c>
      <c r="O284" s="56" t="s">
        <v>541</v>
      </c>
      <c r="P284" s="1">
        <v>1990</v>
      </c>
      <c r="Q284" s="57">
        <v>0.09343750000000006</v>
      </c>
      <c r="R284" s="49">
        <v>14</v>
      </c>
      <c r="S284" s="49">
        <v>12</v>
      </c>
      <c r="T284" s="57">
        <v>0.2373263888888889</v>
      </c>
      <c r="U284" s="58" t="s">
        <v>364</v>
      </c>
      <c r="V284" s="8">
        <v>2009</v>
      </c>
      <c r="W284" s="8">
        <v>23</v>
      </c>
      <c r="X284" s="8">
        <v>56</v>
      </c>
    </row>
    <row r="285" spans="1:24" ht="11.25">
      <c r="A285" s="49">
        <v>7</v>
      </c>
      <c r="B285" s="1">
        <v>150</v>
      </c>
      <c r="C285" s="55" t="s">
        <v>446</v>
      </c>
      <c r="D285" s="53">
        <v>115</v>
      </c>
      <c r="E285" s="56" t="s">
        <v>515</v>
      </c>
      <c r="F285" s="1">
        <v>1969</v>
      </c>
      <c r="G285" s="57">
        <v>0.061990740740740735</v>
      </c>
      <c r="H285" s="49">
        <v>5</v>
      </c>
      <c r="I285" s="56" t="s">
        <v>487</v>
      </c>
      <c r="J285" s="1">
        <v>1971</v>
      </c>
      <c r="K285" s="57">
        <v>0.06738425925925928</v>
      </c>
      <c r="L285" s="49">
        <v>6</v>
      </c>
      <c r="M285" s="57">
        <v>0.129375</v>
      </c>
      <c r="N285" s="49">
        <v>6</v>
      </c>
      <c r="O285" s="56" t="s">
        <v>493</v>
      </c>
      <c r="P285" s="1">
        <v>1972</v>
      </c>
      <c r="Q285" s="57">
        <v>0.07781249999999995</v>
      </c>
      <c r="R285" s="49">
        <v>10</v>
      </c>
      <c r="S285" s="49">
        <v>7</v>
      </c>
      <c r="T285" s="57">
        <v>0.2071875</v>
      </c>
      <c r="U285" s="58" t="s">
        <v>130</v>
      </c>
      <c r="V285" s="8">
        <v>2009</v>
      </c>
      <c r="W285" s="8">
        <v>23</v>
      </c>
      <c r="X285" s="8">
        <v>56</v>
      </c>
    </row>
    <row r="286" spans="1:24" ht="11.25">
      <c r="A286" s="49">
        <v>6</v>
      </c>
      <c r="B286" s="1">
        <v>145</v>
      </c>
      <c r="C286" s="55" t="s">
        <v>564</v>
      </c>
      <c r="D286" s="53">
        <v>135</v>
      </c>
      <c r="E286" s="56" t="s">
        <v>509</v>
      </c>
      <c r="F286" s="1">
        <v>1964</v>
      </c>
      <c r="G286" s="57">
        <v>0.05958333333333332</v>
      </c>
      <c r="H286" s="49">
        <v>3</v>
      </c>
      <c r="I286" s="56" t="s">
        <v>463</v>
      </c>
      <c r="J286" s="1">
        <v>1964</v>
      </c>
      <c r="K286" s="57">
        <v>0.06233796296296301</v>
      </c>
      <c r="L286" s="49">
        <v>8</v>
      </c>
      <c r="M286" s="57">
        <v>0.12192129629629633</v>
      </c>
      <c r="N286" s="49">
        <v>5</v>
      </c>
      <c r="O286" s="56" t="s">
        <v>531</v>
      </c>
      <c r="P286" s="1">
        <v>1964</v>
      </c>
      <c r="Q286" s="57">
        <v>0.0689467592592592</v>
      </c>
      <c r="R286" s="49">
        <v>7</v>
      </c>
      <c r="S286" s="49">
        <v>6</v>
      </c>
      <c r="T286" s="57">
        <v>0.19086805555555553</v>
      </c>
      <c r="U286" s="58" t="s">
        <v>149</v>
      </c>
      <c r="V286" s="8">
        <v>2009</v>
      </c>
      <c r="W286" s="8">
        <v>23</v>
      </c>
      <c r="X286" s="8">
        <v>56</v>
      </c>
    </row>
    <row r="287" spans="1:24" ht="11.25">
      <c r="A287" s="49">
        <v>12</v>
      </c>
      <c r="B287" s="1">
        <v>172</v>
      </c>
      <c r="C287" s="55" t="s">
        <v>566</v>
      </c>
      <c r="D287" s="53">
        <v>129</v>
      </c>
      <c r="E287" s="56" t="s">
        <v>520</v>
      </c>
      <c r="F287" s="1">
        <v>1974</v>
      </c>
      <c r="G287" s="57">
        <v>0.06435185185185183</v>
      </c>
      <c r="H287" s="49">
        <v>9</v>
      </c>
      <c r="I287" s="56" t="s">
        <v>495</v>
      </c>
      <c r="J287" s="1">
        <v>1962</v>
      </c>
      <c r="K287" s="57">
        <v>0.06836805555555553</v>
      </c>
      <c r="L287" s="49">
        <v>12</v>
      </c>
      <c r="M287" s="57">
        <v>0.13271990740740736</v>
      </c>
      <c r="N287" s="49">
        <v>9</v>
      </c>
      <c r="O287" s="56" t="s">
        <v>567</v>
      </c>
      <c r="P287" s="1">
        <v>1962</v>
      </c>
      <c r="Q287" s="57">
        <v>0.08936342592592594</v>
      </c>
      <c r="R287" s="49">
        <v>21</v>
      </c>
      <c r="S287" s="49">
        <v>12</v>
      </c>
      <c r="T287" s="57">
        <v>0.2220833333333333</v>
      </c>
      <c r="U287" s="58" t="s">
        <v>149</v>
      </c>
      <c r="V287" s="8">
        <v>2009</v>
      </c>
      <c r="W287" s="8">
        <v>23</v>
      </c>
      <c r="X287" s="8">
        <v>56</v>
      </c>
    </row>
    <row r="288" spans="1:24" ht="11.25">
      <c r="A288" s="49">
        <v>14</v>
      </c>
      <c r="B288" s="1">
        <v>169</v>
      </c>
      <c r="C288" s="55" t="s">
        <v>568</v>
      </c>
      <c r="D288" s="53">
        <v>135</v>
      </c>
      <c r="E288" s="56" t="s">
        <v>569</v>
      </c>
      <c r="F288" s="1">
        <v>1965</v>
      </c>
      <c r="G288" s="57">
        <v>0.06495370370370374</v>
      </c>
      <c r="H288" s="49">
        <v>11</v>
      </c>
      <c r="I288" s="56" t="s">
        <v>570</v>
      </c>
      <c r="J288" s="1">
        <v>1962</v>
      </c>
      <c r="K288" s="57">
        <v>0.07472222222222219</v>
      </c>
      <c r="L288" s="49">
        <v>15</v>
      </c>
      <c r="M288" s="57">
        <v>0.13967592592592593</v>
      </c>
      <c r="N288" s="49">
        <v>11</v>
      </c>
      <c r="O288" s="56" t="s">
        <v>571</v>
      </c>
      <c r="P288" s="1">
        <v>1965</v>
      </c>
      <c r="Q288" s="57">
        <v>0.09190972222222216</v>
      </c>
      <c r="R288" s="49">
        <v>23</v>
      </c>
      <c r="S288" s="49">
        <v>14</v>
      </c>
      <c r="T288" s="57">
        <v>0.23158564814814808</v>
      </c>
      <c r="U288" s="58" t="s">
        <v>149</v>
      </c>
      <c r="V288" s="8">
        <v>2009</v>
      </c>
      <c r="W288" s="8">
        <v>23</v>
      </c>
      <c r="X288" s="8">
        <v>56</v>
      </c>
    </row>
    <row r="289" spans="1:24" ht="11.25">
      <c r="A289" s="49">
        <v>16</v>
      </c>
      <c r="B289" s="1">
        <v>174</v>
      </c>
      <c r="C289" s="55" t="s">
        <v>572</v>
      </c>
      <c r="D289" s="53">
        <v>125</v>
      </c>
      <c r="E289" s="56" t="s">
        <v>501</v>
      </c>
      <c r="F289" s="1">
        <v>1969</v>
      </c>
      <c r="G289" s="57">
        <v>0.06640046296296293</v>
      </c>
      <c r="H289" s="49">
        <v>12</v>
      </c>
      <c r="I289" s="56" t="s">
        <v>512</v>
      </c>
      <c r="J289" s="1">
        <v>1966</v>
      </c>
      <c r="K289" s="57">
        <v>0.08270833333333344</v>
      </c>
      <c r="L289" s="49">
        <v>23</v>
      </c>
      <c r="M289" s="57">
        <v>0.14910879629629636</v>
      </c>
      <c r="N289" s="49">
        <v>17</v>
      </c>
      <c r="O289" s="56" t="s">
        <v>545</v>
      </c>
      <c r="P289" s="1">
        <v>1967</v>
      </c>
      <c r="Q289" s="57">
        <v>0.08371527777777765</v>
      </c>
      <c r="R289" s="49">
        <v>15</v>
      </c>
      <c r="S289" s="49">
        <v>16</v>
      </c>
      <c r="T289" s="57">
        <v>0.23282407407407402</v>
      </c>
      <c r="U289" s="58" t="s">
        <v>149</v>
      </c>
      <c r="V289" s="8">
        <v>2009</v>
      </c>
      <c r="W289" s="8">
        <v>23</v>
      </c>
      <c r="X289" s="8">
        <v>56</v>
      </c>
    </row>
    <row r="290" spans="1:24" ht="11.25">
      <c r="A290" s="49">
        <v>5</v>
      </c>
      <c r="B290" s="1">
        <v>150</v>
      </c>
      <c r="C290" s="60" t="s">
        <v>574</v>
      </c>
      <c r="D290" s="53">
        <v>40</v>
      </c>
      <c r="E290" s="56" t="s">
        <v>515</v>
      </c>
      <c r="F290" s="1">
        <v>1969</v>
      </c>
      <c r="G290" s="57">
        <v>0.061990740740740735</v>
      </c>
      <c r="H290" s="49">
        <v>7</v>
      </c>
      <c r="I290" s="16" t="s">
        <v>573</v>
      </c>
      <c r="J290" s="12"/>
      <c r="K290" s="57">
        <v>0.06717592592592592</v>
      </c>
      <c r="L290" s="49">
        <v>4</v>
      </c>
      <c r="M290" s="57">
        <v>0.12916666666666665</v>
      </c>
      <c r="N290" s="49">
        <v>5</v>
      </c>
      <c r="O290" s="16"/>
      <c r="P290" s="12"/>
      <c r="Q290" s="57">
        <v>0.08106481481481487</v>
      </c>
      <c r="R290" s="49">
        <v>5</v>
      </c>
      <c r="S290" s="49">
        <v>5</v>
      </c>
      <c r="T290" s="57">
        <v>0.21023148148148152</v>
      </c>
      <c r="U290" s="58" t="s">
        <v>159</v>
      </c>
      <c r="V290" s="8">
        <v>2009</v>
      </c>
      <c r="W290" s="8">
        <v>23</v>
      </c>
      <c r="X290" s="8">
        <v>56</v>
      </c>
    </row>
    <row r="291" spans="1:24" ht="11.25">
      <c r="A291" s="49">
        <v>11</v>
      </c>
      <c r="B291" s="1">
        <v>174</v>
      </c>
      <c r="C291" s="60" t="s">
        <v>574</v>
      </c>
      <c r="D291" s="53">
        <v>40</v>
      </c>
      <c r="E291" s="56" t="s">
        <v>501</v>
      </c>
      <c r="F291" s="1">
        <v>1969</v>
      </c>
      <c r="G291" s="57">
        <v>0.06640046296296293</v>
      </c>
      <c r="H291" s="49">
        <v>9</v>
      </c>
      <c r="I291" s="16" t="s">
        <v>573</v>
      </c>
      <c r="J291" s="12"/>
      <c r="K291" s="57">
        <v>0.08079861111111114</v>
      </c>
      <c r="L291" s="49">
        <v>12</v>
      </c>
      <c r="M291" s="57">
        <v>0.14719907407407407</v>
      </c>
      <c r="N291" s="49">
        <v>11</v>
      </c>
      <c r="O291" s="16"/>
      <c r="P291" s="12"/>
      <c r="Q291" s="57">
        <v>0.09108796296296295</v>
      </c>
      <c r="R291" s="49">
        <v>11</v>
      </c>
      <c r="S291" s="49">
        <v>11</v>
      </c>
      <c r="T291" s="57">
        <v>0.23828703703703702</v>
      </c>
      <c r="U291" s="58" t="s">
        <v>159</v>
      </c>
      <c r="V291" s="8">
        <v>2009</v>
      </c>
      <c r="W291" s="8">
        <v>23</v>
      </c>
      <c r="X291" s="8">
        <v>56</v>
      </c>
    </row>
    <row r="292" spans="1:24" ht="11.25">
      <c r="A292" s="49">
        <v>4</v>
      </c>
      <c r="B292" s="1">
        <v>145</v>
      </c>
      <c r="C292" s="60" t="s">
        <v>574</v>
      </c>
      <c r="D292" s="53">
        <v>45</v>
      </c>
      <c r="E292" s="56" t="s">
        <v>509</v>
      </c>
      <c r="F292" s="1">
        <v>1964</v>
      </c>
      <c r="G292" s="57">
        <v>0.05958333333333332</v>
      </c>
      <c r="H292" s="49">
        <v>2</v>
      </c>
      <c r="I292" s="16" t="s">
        <v>573</v>
      </c>
      <c r="J292" s="12"/>
      <c r="K292" s="57">
        <v>0.07148148148148148</v>
      </c>
      <c r="L292" s="49">
        <v>5</v>
      </c>
      <c r="M292" s="57">
        <v>0.1310648148148148</v>
      </c>
      <c r="N292" s="49">
        <v>3</v>
      </c>
      <c r="O292" s="16"/>
      <c r="P292" s="12"/>
      <c r="Q292" s="57">
        <v>0.0802546296296297</v>
      </c>
      <c r="R292" s="49">
        <v>5</v>
      </c>
      <c r="S292" s="49">
        <v>4</v>
      </c>
      <c r="T292" s="57">
        <v>0.2113194444444445</v>
      </c>
      <c r="U292" s="58" t="s">
        <v>575</v>
      </c>
      <c r="V292" s="8">
        <v>2009</v>
      </c>
      <c r="W292" s="8">
        <v>23</v>
      </c>
      <c r="X292" s="8">
        <v>56</v>
      </c>
    </row>
    <row r="295" spans="1:30" s="64" customFormat="1" ht="11.25">
      <c r="A295" s="49">
        <v>3</v>
      </c>
      <c r="B295" s="1">
        <v>110</v>
      </c>
      <c r="C295" s="55" t="s">
        <v>453</v>
      </c>
      <c r="D295" s="53">
        <v>132</v>
      </c>
      <c r="E295" s="56" t="s">
        <v>456</v>
      </c>
      <c r="F295" s="1">
        <v>1965</v>
      </c>
      <c r="G295" s="61">
        <v>0.0786458333333333</v>
      </c>
      <c r="H295" s="49">
        <v>5</v>
      </c>
      <c r="I295" s="56" t="s">
        <v>576</v>
      </c>
      <c r="J295" s="1">
        <v>1965</v>
      </c>
      <c r="K295" s="61">
        <v>0.07642361111111107</v>
      </c>
      <c r="L295" s="49">
        <v>3</v>
      </c>
      <c r="M295" s="61">
        <v>0.15506944444444437</v>
      </c>
      <c r="N295" s="49">
        <v>3</v>
      </c>
      <c r="O295" s="56" t="s">
        <v>454</v>
      </c>
      <c r="P295" s="1">
        <v>1968</v>
      </c>
      <c r="Q295" s="61">
        <v>0.08903935185185197</v>
      </c>
      <c r="R295" s="49">
        <v>5</v>
      </c>
      <c r="S295" s="49">
        <v>3</v>
      </c>
      <c r="T295" s="61">
        <v>0.24410879629629634</v>
      </c>
      <c r="U295" s="62" t="s">
        <v>559</v>
      </c>
      <c r="V295" s="8">
        <v>2010</v>
      </c>
      <c r="W295" s="8">
        <v>24</v>
      </c>
      <c r="X295" s="8">
        <v>56</v>
      </c>
      <c r="Y295" s="63"/>
      <c r="Z295" s="69"/>
      <c r="AA295" s="69"/>
      <c r="AB295" s="69"/>
      <c r="AC295" s="69"/>
      <c r="AD295" s="63"/>
    </row>
    <row r="296" spans="1:30" s="64" customFormat="1" ht="11.25">
      <c r="A296" s="49">
        <v>7</v>
      </c>
      <c r="B296" s="12">
        <v>130</v>
      </c>
      <c r="C296" s="59" t="s">
        <v>577</v>
      </c>
      <c r="D296" s="53">
        <v>95</v>
      </c>
      <c r="E296" s="56" t="s">
        <v>578</v>
      </c>
      <c r="F296" s="1">
        <v>1974</v>
      </c>
      <c r="G296" s="61">
        <v>0.08118055555555559</v>
      </c>
      <c r="H296" s="49">
        <v>16</v>
      </c>
      <c r="I296" s="56" t="s">
        <v>465</v>
      </c>
      <c r="J296" s="1">
        <v>1971</v>
      </c>
      <c r="K296" s="61">
        <v>0.0640856481481481</v>
      </c>
      <c r="L296" s="49">
        <v>3</v>
      </c>
      <c r="M296" s="61">
        <v>0.1452662037037037</v>
      </c>
      <c r="N296" s="49">
        <v>7</v>
      </c>
      <c r="O296" s="56" t="s">
        <v>541</v>
      </c>
      <c r="P296" s="1">
        <v>1990</v>
      </c>
      <c r="Q296" s="61">
        <v>0.08469907407407407</v>
      </c>
      <c r="R296" s="49">
        <v>9</v>
      </c>
      <c r="S296" s="49">
        <v>7</v>
      </c>
      <c r="T296" s="61">
        <v>0.22996527777777775</v>
      </c>
      <c r="U296" s="62" t="s">
        <v>364</v>
      </c>
      <c r="V296" s="8">
        <v>2010</v>
      </c>
      <c r="W296" s="8">
        <v>24</v>
      </c>
      <c r="X296" s="8">
        <v>56</v>
      </c>
      <c r="Y296" s="63"/>
      <c r="Z296" s="69"/>
      <c r="AA296" s="69"/>
      <c r="AB296" s="69"/>
      <c r="AC296" s="69"/>
      <c r="AD296" s="63"/>
    </row>
    <row r="297" spans="1:30" s="64" customFormat="1" ht="11.25">
      <c r="A297" s="49">
        <v>8</v>
      </c>
      <c r="B297" s="1">
        <v>126</v>
      </c>
      <c r="C297" s="59" t="s">
        <v>565</v>
      </c>
      <c r="D297" s="53">
        <v>85</v>
      </c>
      <c r="E297" s="56" t="s">
        <v>579</v>
      </c>
      <c r="F297" s="1">
        <v>1984</v>
      </c>
      <c r="G297" s="61">
        <v>0.06700231481481483</v>
      </c>
      <c r="H297" s="49">
        <v>4</v>
      </c>
      <c r="I297" s="56" t="s">
        <v>580</v>
      </c>
      <c r="J297" s="1">
        <v>1976</v>
      </c>
      <c r="K297" s="61">
        <v>0.07655092592592588</v>
      </c>
      <c r="L297" s="49">
        <v>10</v>
      </c>
      <c r="M297" s="61">
        <v>0.14355324074074072</v>
      </c>
      <c r="N297" s="49">
        <v>6</v>
      </c>
      <c r="O297" s="56" t="s">
        <v>581</v>
      </c>
      <c r="P297" s="1">
        <v>1985</v>
      </c>
      <c r="Q297" s="61">
        <v>0.08964120370370365</v>
      </c>
      <c r="R297" s="49">
        <v>15</v>
      </c>
      <c r="S297" s="49">
        <v>8</v>
      </c>
      <c r="T297" s="61">
        <v>0.23319444444444437</v>
      </c>
      <c r="U297" s="62" t="s">
        <v>364</v>
      </c>
      <c r="V297" s="8">
        <v>2010</v>
      </c>
      <c r="W297" s="8">
        <v>24</v>
      </c>
      <c r="X297" s="8">
        <v>56</v>
      </c>
      <c r="Y297" s="63"/>
      <c r="Z297" s="69"/>
      <c r="AA297" s="69"/>
      <c r="AB297" s="69"/>
      <c r="AC297" s="69"/>
      <c r="AD297" s="63"/>
    </row>
    <row r="298" spans="1:30" s="64" customFormat="1" ht="11.25">
      <c r="A298" s="49">
        <v>5</v>
      </c>
      <c r="B298" s="1">
        <v>153</v>
      </c>
      <c r="C298" s="59" t="s">
        <v>582</v>
      </c>
      <c r="D298" s="53">
        <v>116</v>
      </c>
      <c r="E298" s="56" t="s">
        <v>509</v>
      </c>
      <c r="F298" s="1">
        <v>1964</v>
      </c>
      <c r="G298" s="61">
        <v>0.05546296296296299</v>
      </c>
      <c r="H298" s="49">
        <v>5</v>
      </c>
      <c r="I298" s="56" t="s">
        <v>542</v>
      </c>
      <c r="J298" s="1">
        <v>1981</v>
      </c>
      <c r="K298" s="61">
        <v>0.05689814814814814</v>
      </c>
      <c r="L298" s="49">
        <v>5</v>
      </c>
      <c r="M298" s="61">
        <v>0.11236111111111113</v>
      </c>
      <c r="N298" s="49">
        <v>4</v>
      </c>
      <c r="O298" s="56" t="s">
        <v>515</v>
      </c>
      <c r="P298" s="1">
        <v>1969</v>
      </c>
      <c r="Q298" s="61">
        <v>0.06223379629629633</v>
      </c>
      <c r="R298" s="49">
        <v>6</v>
      </c>
      <c r="S298" s="49">
        <v>5</v>
      </c>
      <c r="T298" s="61">
        <v>0.17459490740740746</v>
      </c>
      <c r="U298" s="62" t="s">
        <v>130</v>
      </c>
      <c r="V298" s="8">
        <v>2010</v>
      </c>
      <c r="W298" s="8">
        <v>24</v>
      </c>
      <c r="X298" s="8">
        <v>56</v>
      </c>
      <c r="Y298" s="63"/>
      <c r="Z298" s="69"/>
      <c r="AA298" s="69"/>
      <c r="AB298" s="69"/>
      <c r="AC298" s="69"/>
      <c r="AD298" s="63"/>
    </row>
    <row r="299" spans="1:30" s="64" customFormat="1" ht="11.25">
      <c r="A299" s="49">
        <v>16</v>
      </c>
      <c r="B299" s="1">
        <v>149</v>
      </c>
      <c r="C299" s="59" t="s">
        <v>583</v>
      </c>
      <c r="D299" s="53">
        <v>99</v>
      </c>
      <c r="E299" s="56" t="s">
        <v>584</v>
      </c>
      <c r="F299" s="1">
        <v>1964</v>
      </c>
      <c r="G299" s="61">
        <v>0.07928240740740744</v>
      </c>
      <c r="H299" s="49">
        <v>18</v>
      </c>
      <c r="I299" s="56" t="s">
        <v>585</v>
      </c>
      <c r="J299" s="1">
        <v>1977</v>
      </c>
      <c r="K299" s="61">
        <v>0.06960648148148152</v>
      </c>
      <c r="L299" s="49">
        <v>18</v>
      </c>
      <c r="M299" s="61">
        <v>0.14888888888888896</v>
      </c>
      <c r="N299" s="49">
        <v>19</v>
      </c>
      <c r="O299" s="56" t="s">
        <v>586</v>
      </c>
      <c r="P299" s="1">
        <v>1990</v>
      </c>
      <c r="Q299" s="61">
        <v>0.06321759259259252</v>
      </c>
      <c r="R299" s="49">
        <v>8</v>
      </c>
      <c r="S299" s="49">
        <v>16</v>
      </c>
      <c r="T299" s="61">
        <v>0.21210648148148148</v>
      </c>
      <c r="U299" s="62" t="s">
        <v>130</v>
      </c>
      <c r="V299" s="8">
        <v>2010</v>
      </c>
      <c r="W299" s="8">
        <v>24</v>
      </c>
      <c r="X299" s="8">
        <v>56</v>
      </c>
      <c r="Y299" s="63"/>
      <c r="Z299" s="69"/>
      <c r="AA299" s="69"/>
      <c r="AB299" s="69"/>
      <c r="AC299" s="69"/>
      <c r="AD299" s="63"/>
    </row>
    <row r="300" spans="1:30" s="64" customFormat="1" ht="11.25">
      <c r="A300" s="49">
        <v>11</v>
      </c>
      <c r="B300" s="12">
        <v>180</v>
      </c>
      <c r="C300" s="59" t="s">
        <v>587</v>
      </c>
      <c r="D300" s="53">
        <v>127</v>
      </c>
      <c r="E300" s="56" t="s">
        <v>520</v>
      </c>
      <c r="F300" s="1">
        <v>1974</v>
      </c>
      <c r="G300" s="61">
        <v>0.0642361111111111</v>
      </c>
      <c r="H300" s="49">
        <v>8</v>
      </c>
      <c r="I300" s="56" t="s">
        <v>495</v>
      </c>
      <c r="J300" s="1">
        <v>1962</v>
      </c>
      <c r="K300" s="61">
        <v>0.0643981481481481</v>
      </c>
      <c r="L300" s="49">
        <v>7</v>
      </c>
      <c r="M300" s="61">
        <v>0.1286342592592592</v>
      </c>
      <c r="N300" s="49">
        <v>7</v>
      </c>
      <c r="O300" s="56" t="s">
        <v>545</v>
      </c>
      <c r="P300" s="1">
        <v>1967</v>
      </c>
      <c r="Q300" s="61">
        <v>0.08351851851851855</v>
      </c>
      <c r="R300" s="49">
        <v>14</v>
      </c>
      <c r="S300" s="49">
        <v>11</v>
      </c>
      <c r="T300" s="61">
        <v>0.21215277777777775</v>
      </c>
      <c r="U300" s="62" t="s">
        <v>149</v>
      </c>
      <c r="V300" s="8">
        <v>2010</v>
      </c>
      <c r="W300" s="8">
        <v>24</v>
      </c>
      <c r="X300" s="8">
        <v>56</v>
      </c>
      <c r="Y300" s="63"/>
      <c r="Z300" s="69"/>
      <c r="AA300" s="69"/>
      <c r="AB300" s="69"/>
      <c r="AC300" s="69"/>
      <c r="AD300" s="63"/>
    </row>
    <row r="301" spans="1:30" s="64" customFormat="1" ht="11.25">
      <c r="A301" s="49">
        <v>5</v>
      </c>
      <c r="B301" s="12">
        <v>445</v>
      </c>
      <c r="C301" s="54" t="s">
        <v>506</v>
      </c>
      <c r="D301" s="53">
        <v>26</v>
      </c>
      <c r="E301" s="52" t="s">
        <v>588</v>
      </c>
      <c r="F301" s="1">
        <v>1984</v>
      </c>
      <c r="G301" s="61">
        <v>0.07519675925925928</v>
      </c>
      <c r="H301" s="49">
        <v>5</v>
      </c>
      <c r="I301" s="65" t="s">
        <v>350</v>
      </c>
      <c r="J301" s="39"/>
      <c r="K301" s="61">
        <v>0.09226851851851847</v>
      </c>
      <c r="L301" s="49">
        <v>5</v>
      </c>
      <c r="M301" s="61">
        <v>0.16746527777777775</v>
      </c>
      <c r="N301" s="49">
        <v>5</v>
      </c>
      <c r="O301" s="40"/>
      <c r="P301" s="39"/>
      <c r="Q301" s="61">
        <v>0.11079861111111111</v>
      </c>
      <c r="R301" s="49">
        <v>5</v>
      </c>
      <c r="S301" s="49">
        <v>5</v>
      </c>
      <c r="T301" s="61">
        <v>0.27826388888888887</v>
      </c>
      <c r="U301" s="62" t="s">
        <v>278</v>
      </c>
      <c r="V301" s="8">
        <v>2010</v>
      </c>
      <c r="W301" s="8">
        <v>24</v>
      </c>
      <c r="X301" s="8">
        <v>56</v>
      </c>
      <c r="Y301" s="63"/>
      <c r="Z301" s="69"/>
      <c r="AA301" s="69"/>
      <c r="AB301" s="69"/>
      <c r="AC301" s="69"/>
      <c r="AD301" s="63"/>
    </row>
    <row r="302" spans="13:30" ht="11.25">
      <c r="M302" s="8"/>
      <c r="Y302" s="66"/>
      <c r="Z302" s="66"/>
      <c r="AA302" s="66"/>
      <c r="AB302" s="66"/>
      <c r="AC302" s="66"/>
      <c r="AD302" s="66"/>
    </row>
    <row r="304" spans="1:36" s="69" customFormat="1" ht="11.25">
      <c r="A304" s="49">
        <v>3</v>
      </c>
      <c r="B304" s="1">
        <v>108</v>
      </c>
      <c r="C304" s="52" t="s">
        <v>453</v>
      </c>
      <c r="D304" s="53">
        <v>135</v>
      </c>
      <c r="E304" s="55" t="s">
        <v>455</v>
      </c>
      <c r="F304" s="1">
        <v>1965</v>
      </c>
      <c r="G304" s="61">
        <v>0.07283564814814819</v>
      </c>
      <c r="H304" s="49">
        <v>3</v>
      </c>
      <c r="I304" s="55" t="s">
        <v>456</v>
      </c>
      <c r="J304" s="1">
        <v>1965</v>
      </c>
      <c r="K304" s="61">
        <v>0.07908564814814806</v>
      </c>
      <c r="L304" s="49">
        <v>3</v>
      </c>
      <c r="M304" s="61">
        <v>0.15192129629629625</v>
      </c>
      <c r="N304" s="49">
        <v>3</v>
      </c>
      <c r="O304" s="55" t="s">
        <v>454</v>
      </c>
      <c r="P304" s="1">
        <v>1968</v>
      </c>
      <c r="Q304" s="61">
        <v>0.08971064814814822</v>
      </c>
      <c r="R304" s="49">
        <v>4</v>
      </c>
      <c r="S304" s="49">
        <v>3</v>
      </c>
      <c r="T304" s="61">
        <v>0.24163194444444447</v>
      </c>
      <c r="U304" s="67" t="s">
        <v>559</v>
      </c>
      <c r="V304" s="65">
        <v>2011</v>
      </c>
      <c r="W304" s="69">
        <v>25</v>
      </c>
      <c r="X304" s="69">
        <v>54</v>
      </c>
      <c r="Y304" s="64"/>
      <c r="Z304" s="64"/>
      <c r="AF304" s="64" t="s">
        <v>602</v>
      </c>
      <c r="AG304" s="64"/>
      <c r="AH304" s="64"/>
      <c r="AI304" s="64"/>
      <c r="AJ304" s="64"/>
    </row>
    <row r="305" spans="1:36" s="69" customFormat="1" ht="11.25">
      <c r="A305" s="49">
        <v>1</v>
      </c>
      <c r="B305" s="1">
        <v>147</v>
      </c>
      <c r="C305" s="59" t="s">
        <v>589</v>
      </c>
      <c r="D305" s="53">
        <v>94</v>
      </c>
      <c r="E305" s="55" t="s">
        <v>458</v>
      </c>
      <c r="F305" s="1">
        <v>1986</v>
      </c>
      <c r="G305" s="61">
        <v>0.05274305555555553</v>
      </c>
      <c r="H305" s="49">
        <v>1</v>
      </c>
      <c r="I305" s="55" t="s">
        <v>492</v>
      </c>
      <c r="J305" s="1">
        <v>1967</v>
      </c>
      <c r="K305" s="61">
        <v>0.056504629629629655</v>
      </c>
      <c r="L305" s="49">
        <v>1</v>
      </c>
      <c r="M305" s="61">
        <v>0.10924768518518518</v>
      </c>
      <c r="N305" s="49">
        <v>1</v>
      </c>
      <c r="O305" s="59" t="s">
        <v>522</v>
      </c>
      <c r="P305" s="1">
        <v>1986</v>
      </c>
      <c r="Q305" s="61">
        <v>0.057025462962963014</v>
      </c>
      <c r="R305" s="49">
        <v>2</v>
      </c>
      <c r="S305" s="49">
        <v>1</v>
      </c>
      <c r="T305" s="61">
        <v>0.1662731481481482</v>
      </c>
      <c r="U305" s="67" t="s">
        <v>130</v>
      </c>
      <c r="V305" s="65">
        <v>2011</v>
      </c>
      <c r="W305" s="69">
        <v>25</v>
      </c>
      <c r="X305" s="69">
        <v>54</v>
      </c>
      <c r="Y305" s="64"/>
      <c r="Z305" s="64"/>
      <c r="AF305" s="64"/>
      <c r="AG305" s="64"/>
      <c r="AH305" s="64"/>
      <c r="AI305" s="64"/>
      <c r="AJ305" s="64"/>
    </row>
    <row r="306" spans="1:36" s="69" customFormat="1" ht="11.25">
      <c r="A306" s="49">
        <v>5</v>
      </c>
      <c r="B306" s="1">
        <v>157</v>
      </c>
      <c r="C306" s="68" t="s">
        <v>590</v>
      </c>
      <c r="D306" s="53">
        <v>73</v>
      </c>
      <c r="E306" s="55" t="s">
        <v>481</v>
      </c>
      <c r="F306" s="1">
        <v>1983</v>
      </c>
      <c r="G306" s="61">
        <v>0.06452546296296297</v>
      </c>
      <c r="H306" s="49">
        <v>9</v>
      </c>
      <c r="I306" s="55" t="s">
        <v>591</v>
      </c>
      <c r="J306" s="1">
        <v>1988</v>
      </c>
      <c r="K306" s="61">
        <v>0.05937500000000001</v>
      </c>
      <c r="L306" s="49">
        <v>4</v>
      </c>
      <c r="M306" s="61">
        <v>0.12390046296296298</v>
      </c>
      <c r="N306" s="49">
        <v>6</v>
      </c>
      <c r="O306" s="68" t="s">
        <v>563</v>
      </c>
      <c r="P306" s="1">
        <v>1989</v>
      </c>
      <c r="Q306" s="61">
        <v>0.06555555555555548</v>
      </c>
      <c r="R306" s="49">
        <v>5</v>
      </c>
      <c r="S306" s="49">
        <v>5</v>
      </c>
      <c r="T306" s="61">
        <v>0.18945601851851845</v>
      </c>
      <c r="U306" s="67" t="s">
        <v>130</v>
      </c>
      <c r="V306" s="65">
        <v>2011</v>
      </c>
      <c r="W306" s="69">
        <v>25</v>
      </c>
      <c r="X306" s="69">
        <v>54</v>
      </c>
      <c r="Y306" s="64"/>
      <c r="Z306" s="64"/>
      <c r="AF306" s="64"/>
      <c r="AG306" s="64"/>
      <c r="AH306" s="64"/>
      <c r="AI306" s="64"/>
      <c r="AJ306" s="64"/>
    </row>
    <row r="307" spans="1:24" s="69" customFormat="1" ht="11.25">
      <c r="A307" s="49">
        <v>8</v>
      </c>
      <c r="B307" s="1">
        <v>161</v>
      </c>
      <c r="C307" s="68" t="s">
        <v>592</v>
      </c>
      <c r="D307" s="53">
        <v>118</v>
      </c>
      <c r="E307" s="55" t="s">
        <v>509</v>
      </c>
      <c r="F307" s="1">
        <v>1964</v>
      </c>
      <c r="G307" s="61">
        <v>0.05540509259259263</v>
      </c>
      <c r="H307" s="49">
        <v>3</v>
      </c>
      <c r="I307" s="55" t="s">
        <v>593</v>
      </c>
      <c r="J307" s="1">
        <v>1976</v>
      </c>
      <c r="K307" s="61">
        <v>0.07420138888888883</v>
      </c>
      <c r="L307" s="49">
        <v>18</v>
      </c>
      <c r="M307" s="61">
        <v>0.12960648148148146</v>
      </c>
      <c r="N307" s="49">
        <v>9</v>
      </c>
      <c r="O307" s="68" t="s">
        <v>532</v>
      </c>
      <c r="P307" s="1">
        <v>1975</v>
      </c>
      <c r="Q307" s="61">
        <v>0.07204861111111116</v>
      </c>
      <c r="R307" s="49">
        <v>8</v>
      </c>
      <c r="S307" s="49">
        <v>8</v>
      </c>
      <c r="T307" s="61">
        <v>0.20165509259259262</v>
      </c>
      <c r="U307" s="67" t="s">
        <v>130</v>
      </c>
      <c r="V307" s="65">
        <v>2011</v>
      </c>
      <c r="W307" s="69">
        <v>25</v>
      </c>
      <c r="X307" s="69">
        <v>54</v>
      </c>
    </row>
    <row r="308" spans="1:36" s="69" customFormat="1" ht="11.25">
      <c r="A308" s="49">
        <v>14</v>
      </c>
      <c r="B308" s="1">
        <v>141</v>
      </c>
      <c r="C308" s="55" t="s">
        <v>594</v>
      </c>
      <c r="D308" s="53">
        <v>85</v>
      </c>
      <c r="E308" s="55" t="s">
        <v>595</v>
      </c>
      <c r="F308" s="1">
        <v>1978</v>
      </c>
      <c r="G308" s="61">
        <v>0.06738425925925928</v>
      </c>
      <c r="H308" s="49">
        <v>14</v>
      </c>
      <c r="I308" s="55" t="s">
        <v>596</v>
      </c>
      <c r="J308" s="1">
        <v>1984</v>
      </c>
      <c r="K308" s="61">
        <v>0.06399305555555557</v>
      </c>
      <c r="L308" s="49">
        <v>8</v>
      </c>
      <c r="M308" s="61">
        <v>0.13137731481481485</v>
      </c>
      <c r="N308" s="49">
        <v>10</v>
      </c>
      <c r="O308" s="70" t="s">
        <v>597</v>
      </c>
      <c r="P308" s="1">
        <v>1986</v>
      </c>
      <c r="Q308" s="61">
        <v>0.08843749999999995</v>
      </c>
      <c r="R308" s="49">
        <v>20</v>
      </c>
      <c r="S308" s="49">
        <v>14</v>
      </c>
      <c r="T308" s="61">
        <v>0.2198148148148148</v>
      </c>
      <c r="U308" s="67" t="s">
        <v>130</v>
      </c>
      <c r="V308" s="65">
        <v>2011</v>
      </c>
      <c r="W308" s="69">
        <v>25</v>
      </c>
      <c r="X308" s="69">
        <v>54</v>
      </c>
      <c r="Y308" s="64"/>
      <c r="Z308" s="64"/>
      <c r="AF308" s="64"/>
      <c r="AG308" s="64"/>
      <c r="AH308" s="64"/>
      <c r="AI308" s="64"/>
      <c r="AJ308" s="64"/>
    </row>
    <row r="309" spans="1:36" s="69" customFormat="1" ht="11.25">
      <c r="A309" s="49">
        <v>2</v>
      </c>
      <c r="B309" s="12">
        <v>174</v>
      </c>
      <c r="C309" s="59" t="s">
        <v>599</v>
      </c>
      <c r="D309" s="53">
        <v>133</v>
      </c>
      <c r="E309" s="55" t="s">
        <v>463</v>
      </c>
      <c r="F309" s="1">
        <v>1964</v>
      </c>
      <c r="G309" s="61">
        <v>0.06151620370370375</v>
      </c>
      <c r="H309" s="49">
        <v>5</v>
      </c>
      <c r="I309" s="55" t="s">
        <v>520</v>
      </c>
      <c r="J309" s="1">
        <v>1974</v>
      </c>
      <c r="K309" s="61">
        <v>0.0656018518518518</v>
      </c>
      <c r="L309" s="49">
        <v>4</v>
      </c>
      <c r="M309" s="61">
        <v>0.12711805555555555</v>
      </c>
      <c r="N309" s="49">
        <v>2</v>
      </c>
      <c r="O309" s="55" t="s">
        <v>495</v>
      </c>
      <c r="P309" s="1">
        <v>1962</v>
      </c>
      <c r="Q309" s="61">
        <v>0.06927083333333328</v>
      </c>
      <c r="R309" s="49">
        <v>3</v>
      </c>
      <c r="S309" s="49">
        <v>2</v>
      </c>
      <c r="T309" s="61">
        <v>0.19638888888888884</v>
      </c>
      <c r="U309" s="67" t="s">
        <v>149</v>
      </c>
      <c r="V309" s="65">
        <v>2011</v>
      </c>
      <c r="W309" s="69">
        <v>25</v>
      </c>
      <c r="X309" s="69">
        <v>54</v>
      </c>
      <c r="Y309" s="64"/>
      <c r="Z309" s="64"/>
      <c r="AF309" s="64"/>
      <c r="AG309" s="64"/>
      <c r="AH309" s="64"/>
      <c r="AI309" s="64"/>
      <c r="AJ309" s="64"/>
    </row>
    <row r="310" spans="1:36" s="69" customFormat="1" ht="11.25">
      <c r="A310" s="49">
        <v>12</v>
      </c>
      <c r="B310" s="12">
        <v>178</v>
      </c>
      <c r="C310" s="16" t="s">
        <v>600</v>
      </c>
      <c r="D310" s="53">
        <v>131</v>
      </c>
      <c r="E310" s="52" t="s">
        <v>231</v>
      </c>
      <c r="F310" s="1">
        <v>1969</v>
      </c>
      <c r="G310" s="61">
        <v>0.07539351851851855</v>
      </c>
      <c r="H310" s="49">
        <v>11</v>
      </c>
      <c r="I310" s="52" t="s">
        <v>512</v>
      </c>
      <c r="J310" s="1">
        <v>1966</v>
      </c>
      <c r="K310" s="61">
        <v>0.0832754629629629</v>
      </c>
      <c r="L310" s="49">
        <v>12</v>
      </c>
      <c r="M310" s="61">
        <v>0.15866898148148145</v>
      </c>
      <c r="N310" s="49">
        <v>12</v>
      </c>
      <c r="O310" s="16" t="s">
        <v>545</v>
      </c>
      <c r="P310" s="1">
        <v>1967</v>
      </c>
      <c r="Q310" s="61">
        <v>0.08466435185185184</v>
      </c>
      <c r="R310" s="49">
        <v>10</v>
      </c>
      <c r="S310" s="49">
        <v>12</v>
      </c>
      <c r="T310" s="61">
        <v>0.2433333333333333</v>
      </c>
      <c r="U310" s="67" t="s">
        <v>149</v>
      </c>
      <c r="V310" s="65">
        <v>2011</v>
      </c>
      <c r="W310" s="69">
        <v>25</v>
      </c>
      <c r="X310" s="69">
        <v>54</v>
      </c>
      <c r="Y310" s="64"/>
      <c r="Z310" s="64"/>
      <c r="AF310" s="64"/>
      <c r="AG310" s="64"/>
      <c r="AH310" s="64"/>
      <c r="AI310" s="64"/>
      <c r="AJ310" s="64"/>
    </row>
    <row r="311" spans="1:36" s="69" customFormat="1" ht="11.25">
      <c r="A311" s="49">
        <v>1</v>
      </c>
      <c r="B311" s="1">
        <v>8</v>
      </c>
      <c r="C311" s="16" t="s">
        <v>600</v>
      </c>
      <c r="D311" s="53">
        <v>42</v>
      </c>
      <c r="E311" s="52" t="s">
        <v>515</v>
      </c>
      <c r="F311" s="1">
        <v>1969</v>
      </c>
      <c r="G311" s="61">
        <v>0.058599537037037075</v>
      </c>
      <c r="H311" s="49">
        <v>1</v>
      </c>
      <c r="I311" s="65" t="s">
        <v>350</v>
      </c>
      <c r="J311" s="39"/>
      <c r="K311" s="61">
        <v>0.06406249999999997</v>
      </c>
      <c r="L311" s="49">
        <v>1</v>
      </c>
      <c r="M311" s="61">
        <v>0.12266203703703704</v>
      </c>
      <c r="N311" s="49">
        <v>1</v>
      </c>
      <c r="O311" s="40"/>
      <c r="P311" s="39"/>
      <c r="Q311" s="61">
        <v>0.07298611111111108</v>
      </c>
      <c r="R311" s="49">
        <v>1</v>
      </c>
      <c r="S311" s="49">
        <v>1</v>
      </c>
      <c r="T311" s="61">
        <v>0.19564814814814813</v>
      </c>
      <c r="U311" s="67" t="s">
        <v>81</v>
      </c>
      <c r="V311" s="65">
        <v>2011</v>
      </c>
      <c r="W311" s="69">
        <v>25</v>
      </c>
      <c r="X311" s="69">
        <v>54</v>
      </c>
      <c r="Y311" s="64"/>
      <c r="Z311" s="64"/>
      <c r="AF311" s="64"/>
      <c r="AG311" s="64"/>
      <c r="AH311" s="64"/>
      <c r="AI311" s="64"/>
      <c r="AJ311" s="64"/>
    </row>
    <row r="312" spans="1:36" s="69" customFormat="1" ht="11.25">
      <c r="A312" s="49">
        <v>3</v>
      </c>
      <c r="B312" s="1">
        <v>161</v>
      </c>
      <c r="C312" s="16" t="s">
        <v>600</v>
      </c>
      <c r="D312" s="53">
        <v>47</v>
      </c>
      <c r="E312" s="55" t="s">
        <v>509</v>
      </c>
      <c r="F312" s="1">
        <v>1964</v>
      </c>
      <c r="G312" s="61">
        <v>0.05540509259259263</v>
      </c>
      <c r="H312" s="49">
        <v>1</v>
      </c>
      <c r="I312" s="65" t="s">
        <v>592</v>
      </c>
      <c r="J312" s="39"/>
      <c r="K312" s="61">
        <v>0.06564814814814812</v>
      </c>
      <c r="L312" s="49">
        <v>4</v>
      </c>
      <c r="M312" s="61">
        <v>0.12105324074074075</v>
      </c>
      <c r="N312" s="49">
        <v>3</v>
      </c>
      <c r="O312" s="40"/>
      <c r="P312" s="39"/>
      <c r="Q312" s="61">
        <v>0.07186342592592598</v>
      </c>
      <c r="R312" s="49">
        <v>3</v>
      </c>
      <c r="S312" s="49">
        <v>3</v>
      </c>
      <c r="T312" s="61">
        <v>0.19291666666666674</v>
      </c>
      <c r="U312" s="67" t="s">
        <v>421</v>
      </c>
      <c r="V312" s="65">
        <v>2011</v>
      </c>
      <c r="W312" s="69">
        <v>25</v>
      </c>
      <c r="X312" s="69">
        <v>54</v>
      </c>
      <c r="Y312" s="64"/>
      <c r="Z312" s="64"/>
      <c r="AF312" s="64"/>
      <c r="AG312" s="64"/>
      <c r="AH312" s="64"/>
      <c r="AI312" s="64"/>
      <c r="AJ312" s="64"/>
    </row>
    <row r="314" spans="1:24" ht="11.25">
      <c r="A314" s="49">
        <v>4</v>
      </c>
      <c r="B314" s="1">
        <v>110</v>
      </c>
      <c r="C314" s="55" t="s">
        <v>453</v>
      </c>
      <c r="D314" s="53">
        <v>130</v>
      </c>
      <c r="E314" s="128" t="s">
        <v>601</v>
      </c>
      <c r="F314" s="71">
        <v>1973</v>
      </c>
      <c r="G314" s="72">
        <v>0.07714120370370375</v>
      </c>
      <c r="H314" s="49">
        <v>3</v>
      </c>
      <c r="I314" s="55" t="s">
        <v>456</v>
      </c>
      <c r="J314" s="1">
        <v>1965</v>
      </c>
      <c r="K314" s="72">
        <v>0.09107638888888886</v>
      </c>
      <c r="L314" s="49">
        <v>4</v>
      </c>
      <c r="M314" s="72">
        <v>0.1682175925925926</v>
      </c>
      <c r="N314" s="49">
        <v>3</v>
      </c>
      <c r="O314" s="55" t="s">
        <v>454</v>
      </c>
      <c r="P314" s="1">
        <v>1968</v>
      </c>
      <c r="Q314" s="72">
        <v>0.09403935185185186</v>
      </c>
      <c r="R314" s="49">
        <v>4</v>
      </c>
      <c r="S314" s="49">
        <v>4</v>
      </c>
      <c r="T314" s="72">
        <v>0.2622569444444445</v>
      </c>
      <c r="U314" s="7" t="s">
        <v>452</v>
      </c>
      <c r="V314" s="8">
        <v>2012</v>
      </c>
      <c r="W314" s="8">
        <v>26</v>
      </c>
      <c r="X314" s="8">
        <v>54</v>
      </c>
    </row>
    <row r="315" spans="1:24" ht="11.25">
      <c r="A315" s="49">
        <v>5</v>
      </c>
      <c r="B315" s="1">
        <v>131</v>
      </c>
      <c r="C315" s="55" t="s">
        <v>603</v>
      </c>
      <c r="D315" s="53">
        <v>130</v>
      </c>
      <c r="E315" s="55" t="s">
        <v>604</v>
      </c>
      <c r="F315" s="1">
        <v>1964</v>
      </c>
      <c r="G315" s="72">
        <v>0.0828935185185185</v>
      </c>
      <c r="H315" s="49">
        <v>5</v>
      </c>
      <c r="I315" s="55" t="s">
        <v>465</v>
      </c>
      <c r="J315" s="1">
        <v>1971</v>
      </c>
      <c r="K315" s="72">
        <v>0.06615740740740744</v>
      </c>
      <c r="L315" s="49">
        <v>2</v>
      </c>
      <c r="M315" s="72">
        <v>0.14905092592592595</v>
      </c>
      <c r="N315" s="49">
        <v>3</v>
      </c>
      <c r="O315" s="55" t="s">
        <v>605</v>
      </c>
      <c r="P315" s="1">
        <v>1971</v>
      </c>
      <c r="Q315" s="72">
        <v>0.09398148148148144</v>
      </c>
      <c r="R315" s="49">
        <v>8</v>
      </c>
      <c r="S315" s="49">
        <v>5</v>
      </c>
      <c r="T315" s="72">
        <v>0.2430324074074074</v>
      </c>
      <c r="U315" s="7" t="s">
        <v>364</v>
      </c>
      <c r="V315" s="8">
        <v>2012</v>
      </c>
      <c r="W315" s="8">
        <v>26</v>
      </c>
      <c r="X315" s="8">
        <v>54</v>
      </c>
    </row>
    <row r="316" spans="1:24" ht="11.25">
      <c r="A316" s="49">
        <v>5</v>
      </c>
      <c r="B316" s="1">
        <v>148</v>
      </c>
      <c r="C316" s="55" t="s">
        <v>606</v>
      </c>
      <c r="D316" s="53">
        <v>98</v>
      </c>
      <c r="E316" s="55" t="s">
        <v>509</v>
      </c>
      <c r="F316" s="1">
        <v>1964</v>
      </c>
      <c r="G316" s="72">
        <v>0.05707175925925928</v>
      </c>
      <c r="H316" s="49">
        <v>5</v>
      </c>
      <c r="I316" s="55" t="s">
        <v>596</v>
      </c>
      <c r="J316" s="1">
        <v>1984</v>
      </c>
      <c r="K316" s="72">
        <v>0.06412037037037038</v>
      </c>
      <c r="L316" s="49">
        <v>6</v>
      </c>
      <c r="M316" s="72">
        <v>0.12119212962962966</v>
      </c>
      <c r="N316" s="49">
        <v>5</v>
      </c>
      <c r="O316" s="55" t="s">
        <v>607</v>
      </c>
      <c r="P316" s="1">
        <v>1990</v>
      </c>
      <c r="Q316" s="72">
        <v>0.07829861111111114</v>
      </c>
      <c r="R316" s="49">
        <v>8</v>
      </c>
      <c r="S316" s="49">
        <v>5</v>
      </c>
      <c r="T316" s="72">
        <v>0.1994907407407408</v>
      </c>
      <c r="U316" s="7" t="s">
        <v>40</v>
      </c>
      <c r="V316" s="8">
        <v>2012</v>
      </c>
      <c r="W316" s="8">
        <v>26</v>
      </c>
      <c r="X316" s="8">
        <v>54</v>
      </c>
    </row>
    <row r="317" spans="1:24" ht="11.25">
      <c r="A317" s="49">
        <v>7</v>
      </c>
      <c r="B317" s="1">
        <v>160</v>
      </c>
      <c r="C317" s="55" t="s">
        <v>608</v>
      </c>
      <c r="D317" s="53">
        <v>100</v>
      </c>
      <c r="E317" s="55" t="s">
        <v>481</v>
      </c>
      <c r="F317" s="1">
        <v>1983</v>
      </c>
      <c r="G317" s="72">
        <v>0.07178240740740738</v>
      </c>
      <c r="H317" s="49">
        <v>15</v>
      </c>
      <c r="I317" s="55" t="s">
        <v>609</v>
      </c>
      <c r="J317" s="1">
        <v>1964</v>
      </c>
      <c r="K317" s="72">
        <v>0.0640277777777778</v>
      </c>
      <c r="L317" s="49">
        <v>5</v>
      </c>
      <c r="M317" s="72">
        <v>0.13581018518518517</v>
      </c>
      <c r="N317" s="49">
        <v>10</v>
      </c>
      <c r="O317" s="55" t="s">
        <v>563</v>
      </c>
      <c r="P317" s="1">
        <v>1989</v>
      </c>
      <c r="Q317" s="72">
        <v>0.07271990740740741</v>
      </c>
      <c r="R317" s="49">
        <v>6</v>
      </c>
      <c r="S317" s="49">
        <v>7</v>
      </c>
      <c r="T317" s="72">
        <v>0.2085300925925926</v>
      </c>
      <c r="U317" s="7" t="s">
        <v>40</v>
      </c>
      <c r="V317" s="8">
        <v>2012</v>
      </c>
      <c r="W317" s="8">
        <v>26</v>
      </c>
      <c r="X317" s="8">
        <v>54</v>
      </c>
    </row>
    <row r="318" spans="1:24" ht="11.25">
      <c r="A318" s="49">
        <v>18</v>
      </c>
      <c r="B318" s="1">
        <v>147</v>
      </c>
      <c r="C318" s="55" t="s">
        <v>610</v>
      </c>
      <c r="D318" s="53">
        <v>100</v>
      </c>
      <c r="E318" s="55" t="s">
        <v>611</v>
      </c>
      <c r="F318" s="1">
        <v>1989</v>
      </c>
      <c r="G318" s="72">
        <v>0.07450231481481479</v>
      </c>
      <c r="H318" s="49">
        <v>18</v>
      </c>
      <c r="I318" s="55" t="s">
        <v>552</v>
      </c>
      <c r="J318" s="1">
        <v>1965</v>
      </c>
      <c r="K318" s="72">
        <v>0.09318287037037037</v>
      </c>
      <c r="L318" s="49">
        <v>22</v>
      </c>
      <c r="M318" s="72">
        <v>0.16768518518518516</v>
      </c>
      <c r="N318" s="49">
        <v>19</v>
      </c>
      <c r="O318" s="55" t="s">
        <v>612</v>
      </c>
      <c r="P318" s="1">
        <v>1982</v>
      </c>
      <c r="Q318" s="72">
        <v>0.08354166666666663</v>
      </c>
      <c r="R318" s="49">
        <v>13</v>
      </c>
      <c r="S318" s="49">
        <v>18</v>
      </c>
      <c r="T318" s="72">
        <v>0.2512268518518518</v>
      </c>
      <c r="U318" s="7" t="s">
        <v>40</v>
      </c>
      <c r="V318" s="8">
        <v>2012</v>
      </c>
      <c r="W318" s="8">
        <v>26</v>
      </c>
      <c r="X318" s="8">
        <v>54</v>
      </c>
    </row>
    <row r="319" spans="1:24" ht="11.25">
      <c r="A319" s="49">
        <v>23</v>
      </c>
      <c r="B319" s="1">
        <v>162</v>
      </c>
      <c r="C319" s="55" t="s">
        <v>613</v>
      </c>
      <c r="D319" s="53">
        <v>111</v>
      </c>
      <c r="E319" s="55" t="s">
        <v>614</v>
      </c>
      <c r="F319" s="1">
        <v>1991</v>
      </c>
      <c r="G319" s="72">
        <v>0.07797453703703705</v>
      </c>
      <c r="H319" s="49">
        <v>20</v>
      </c>
      <c r="I319" s="55" t="s">
        <v>615</v>
      </c>
      <c r="J319" s="1">
        <v>1962</v>
      </c>
      <c r="K319" s="72">
        <v>0.09957175925925921</v>
      </c>
      <c r="L319" s="49">
        <v>23</v>
      </c>
      <c r="M319" s="72">
        <v>0.17754629629629626</v>
      </c>
      <c r="N319" s="49">
        <v>22</v>
      </c>
      <c r="O319" s="55" t="s">
        <v>616</v>
      </c>
      <c r="P319" s="1">
        <v>1972</v>
      </c>
      <c r="Q319" s="72">
        <v>0.10640046296296302</v>
      </c>
      <c r="R319" s="49">
        <v>23</v>
      </c>
      <c r="S319" s="49">
        <v>23</v>
      </c>
      <c r="T319" s="72">
        <v>0.2839467592592593</v>
      </c>
      <c r="U319" s="7" t="s">
        <v>40</v>
      </c>
      <c r="V319" s="8">
        <v>2012</v>
      </c>
      <c r="W319" s="8">
        <v>26</v>
      </c>
      <c r="X319" s="8">
        <v>54</v>
      </c>
    </row>
    <row r="320" spans="1:24" ht="11.25">
      <c r="A320" s="49">
        <v>4</v>
      </c>
      <c r="B320" s="1">
        <v>175</v>
      </c>
      <c r="C320" s="55" t="s">
        <v>617</v>
      </c>
      <c r="D320" s="53">
        <v>136</v>
      </c>
      <c r="E320" s="55" t="s">
        <v>520</v>
      </c>
      <c r="F320" s="1">
        <v>1974</v>
      </c>
      <c r="G320" s="72">
        <v>0.0640162037037037</v>
      </c>
      <c r="H320" s="49">
        <v>6</v>
      </c>
      <c r="I320" s="55" t="s">
        <v>463</v>
      </c>
      <c r="J320" s="1">
        <v>1964</v>
      </c>
      <c r="K320" s="72">
        <v>0.07172453703703702</v>
      </c>
      <c r="L320" s="49">
        <v>6</v>
      </c>
      <c r="M320" s="72">
        <v>0.13574074074074072</v>
      </c>
      <c r="N320" s="49">
        <v>5</v>
      </c>
      <c r="O320" s="55" t="s">
        <v>495</v>
      </c>
      <c r="P320" s="1">
        <v>1962</v>
      </c>
      <c r="Q320" s="72">
        <v>0.07270833333333337</v>
      </c>
      <c r="R320" s="49">
        <v>5</v>
      </c>
      <c r="S320" s="49">
        <v>4</v>
      </c>
      <c r="T320" s="72">
        <v>0.2084490740740741</v>
      </c>
      <c r="U320" s="7" t="s">
        <v>41</v>
      </c>
      <c r="V320" s="8">
        <v>2012</v>
      </c>
      <c r="W320" s="8">
        <v>26</v>
      </c>
      <c r="X320" s="8">
        <v>54</v>
      </c>
    </row>
    <row r="321" spans="1:24" ht="11.25">
      <c r="A321" s="49">
        <v>6</v>
      </c>
      <c r="B321" s="1">
        <v>193</v>
      </c>
      <c r="C321" s="55" t="s">
        <v>618</v>
      </c>
      <c r="D321" s="53">
        <v>166</v>
      </c>
      <c r="E321" s="55" t="s">
        <v>483</v>
      </c>
      <c r="F321" s="1">
        <v>1958</v>
      </c>
      <c r="G321" s="72">
        <v>0.07946759259259256</v>
      </c>
      <c r="H321" s="49">
        <v>7</v>
      </c>
      <c r="I321" s="55" t="s">
        <v>503</v>
      </c>
      <c r="J321" s="1">
        <v>1958</v>
      </c>
      <c r="K321" s="72">
        <v>0.08119212962962968</v>
      </c>
      <c r="L321" s="49">
        <v>4</v>
      </c>
      <c r="M321" s="72">
        <v>0.16065972222222225</v>
      </c>
      <c r="N321" s="49">
        <v>7</v>
      </c>
      <c r="O321" s="55" t="s">
        <v>502</v>
      </c>
      <c r="P321" s="1">
        <v>1954</v>
      </c>
      <c r="Q321" s="72">
        <v>0.08609953703703699</v>
      </c>
      <c r="R321" s="49">
        <v>6</v>
      </c>
      <c r="S321" s="49">
        <v>6</v>
      </c>
      <c r="T321" s="72">
        <v>0.24675925925925923</v>
      </c>
      <c r="U321" s="7" t="s">
        <v>80</v>
      </c>
      <c r="V321" s="8">
        <v>2012</v>
      </c>
      <c r="W321" s="8">
        <v>26</v>
      </c>
      <c r="X321" s="8">
        <v>54</v>
      </c>
    </row>
    <row r="322" spans="1:24" ht="11.25">
      <c r="A322" s="49">
        <v>7</v>
      </c>
      <c r="B322" s="1">
        <v>194</v>
      </c>
      <c r="C322" s="16" t="s">
        <v>562</v>
      </c>
      <c r="D322" s="53">
        <v>151</v>
      </c>
      <c r="E322" s="52" t="s">
        <v>619</v>
      </c>
      <c r="F322" s="1">
        <v>1966</v>
      </c>
      <c r="G322" s="72">
        <v>0.06806712962962963</v>
      </c>
      <c r="H322" s="49">
        <v>1</v>
      </c>
      <c r="I322" s="52" t="s">
        <v>620</v>
      </c>
      <c r="J322" s="1">
        <v>1957</v>
      </c>
      <c r="K322" s="72">
        <v>0.09111111111111109</v>
      </c>
      <c r="L322" s="49">
        <v>8</v>
      </c>
      <c r="M322" s="72">
        <v>0.15917824074074072</v>
      </c>
      <c r="N322" s="49">
        <v>5</v>
      </c>
      <c r="O322" s="52" t="s">
        <v>517</v>
      </c>
      <c r="P322" s="1">
        <v>1962</v>
      </c>
      <c r="Q322" s="72">
        <v>0.08863425925925927</v>
      </c>
      <c r="R322" s="49">
        <v>7</v>
      </c>
      <c r="S322" s="49">
        <v>7</v>
      </c>
      <c r="T322" s="72">
        <v>0.2478125</v>
      </c>
      <c r="U322" s="7" t="s">
        <v>80</v>
      </c>
      <c r="V322" s="8">
        <v>2012</v>
      </c>
      <c r="W322" s="8">
        <v>26</v>
      </c>
      <c r="X322" s="8">
        <v>54</v>
      </c>
    </row>
    <row r="323" spans="1:24" ht="11.25">
      <c r="A323" s="49">
        <v>5</v>
      </c>
      <c r="B323" s="1">
        <v>10</v>
      </c>
      <c r="C323" s="52" t="s">
        <v>621</v>
      </c>
      <c r="D323" s="53">
        <v>43</v>
      </c>
      <c r="E323" s="52" t="s">
        <v>231</v>
      </c>
      <c r="F323" s="1">
        <v>1969</v>
      </c>
      <c r="G323" s="72">
        <v>0.07193287037037038</v>
      </c>
      <c r="H323" s="49">
        <v>8</v>
      </c>
      <c r="I323" s="65" t="s">
        <v>350</v>
      </c>
      <c r="J323" s="39"/>
      <c r="K323" s="72">
        <v>0.08533564814814815</v>
      </c>
      <c r="L323" s="49">
        <v>5</v>
      </c>
      <c r="M323" s="72">
        <v>0.15726851851851853</v>
      </c>
      <c r="N323" s="49">
        <v>5</v>
      </c>
      <c r="O323" s="40"/>
      <c r="P323" s="39"/>
      <c r="Q323" s="72">
        <v>0.0965625</v>
      </c>
      <c r="R323" s="49">
        <v>5</v>
      </c>
      <c r="S323" s="49">
        <v>5</v>
      </c>
      <c r="T323" s="72">
        <v>0.2538310185185185</v>
      </c>
      <c r="U323" s="7" t="s">
        <v>81</v>
      </c>
      <c r="V323" s="8">
        <v>2012</v>
      </c>
      <c r="W323" s="8">
        <v>26</v>
      </c>
      <c r="X323" s="8">
        <v>54</v>
      </c>
    </row>
    <row r="324" spans="1:24" ht="11.25">
      <c r="A324" s="49">
        <v>2</v>
      </c>
      <c r="B324" s="1">
        <v>148</v>
      </c>
      <c r="C324" s="16" t="s">
        <v>606</v>
      </c>
      <c r="D324" s="53">
        <v>48</v>
      </c>
      <c r="E324" s="52" t="s">
        <v>509</v>
      </c>
      <c r="F324" s="1">
        <v>1964</v>
      </c>
      <c r="G324" s="72">
        <v>0.05707175925925928</v>
      </c>
      <c r="H324" s="49">
        <v>1</v>
      </c>
      <c r="I324" s="65" t="s">
        <v>606</v>
      </c>
      <c r="J324" s="39"/>
      <c r="K324" s="72">
        <v>0.06876157407407407</v>
      </c>
      <c r="L324" s="49">
        <v>3</v>
      </c>
      <c r="M324" s="72">
        <v>0.12583333333333335</v>
      </c>
      <c r="N324" s="49">
        <v>3</v>
      </c>
      <c r="O324" s="40"/>
      <c r="P324" s="39"/>
      <c r="Q324" s="72">
        <v>0.07685185185185184</v>
      </c>
      <c r="R324" s="49">
        <v>2</v>
      </c>
      <c r="S324" s="49">
        <v>2</v>
      </c>
      <c r="T324" s="72">
        <v>0.2026851851851852</v>
      </c>
      <c r="U324" s="7" t="s">
        <v>421</v>
      </c>
      <c r="V324" s="8">
        <v>2012</v>
      </c>
      <c r="W324" s="8">
        <v>26</v>
      </c>
      <c r="X324" s="8">
        <v>54</v>
      </c>
    </row>
    <row r="327" spans="1:28" s="69" customFormat="1" ht="11.25">
      <c r="A327" s="49">
        <v>2</v>
      </c>
      <c r="B327" s="1">
        <v>108</v>
      </c>
      <c r="C327" s="52" t="s">
        <v>623</v>
      </c>
      <c r="D327" s="53">
        <v>141</v>
      </c>
      <c r="E327" s="16" t="s">
        <v>624</v>
      </c>
      <c r="F327" s="1">
        <v>1965</v>
      </c>
      <c r="G327" s="61">
        <v>0.08428240740740739</v>
      </c>
      <c r="H327" s="49">
        <v>4</v>
      </c>
      <c r="I327" s="52" t="s">
        <v>302</v>
      </c>
      <c r="J327" s="1">
        <v>1968</v>
      </c>
      <c r="K327" s="61">
        <v>0.08563657407407416</v>
      </c>
      <c r="L327" s="49">
        <v>3</v>
      </c>
      <c r="M327" s="61">
        <v>0.16991898148148155</v>
      </c>
      <c r="N327" s="49">
        <v>4</v>
      </c>
      <c r="O327" s="52" t="s">
        <v>625</v>
      </c>
      <c r="P327" s="1">
        <v>1965</v>
      </c>
      <c r="Q327" s="61">
        <v>0.07759259259259255</v>
      </c>
      <c r="R327" s="49">
        <v>1</v>
      </c>
      <c r="S327" s="49">
        <v>2</v>
      </c>
      <c r="T327" s="61">
        <v>0.2475115740740741</v>
      </c>
      <c r="U327" s="67" t="s">
        <v>559</v>
      </c>
      <c r="V327" s="8">
        <v>2013</v>
      </c>
      <c r="W327" s="8">
        <v>27</v>
      </c>
      <c r="X327" s="8">
        <v>54</v>
      </c>
      <c r="Y327" s="69">
        <v>53.8</v>
      </c>
      <c r="Z327" s="61"/>
      <c r="AB327" s="73"/>
    </row>
    <row r="328" spans="1:28" s="69" customFormat="1" ht="11.25">
      <c r="A328" s="49">
        <v>5</v>
      </c>
      <c r="B328" s="12">
        <v>123</v>
      </c>
      <c r="C328" s="55" t="s">
        <v>603</v>
      </c>
      <c r="D328" s="53">
        <v>109</v>
      </c>
      <c r="E328" s="59" t="s">
        <v>626</v>
      </c>
      <c r="F328" s="1">
        <v>1969</v>
      </c>
      <c r="G328" s="61">
        <v>0.06125000000000003</v>
      </c>
      <c r="H328" s="49">
        <v>5</v>
      </c>
      <c r="I328" s="55" t="s">
        <v>286</v>
      </c>
      <c r="J328" s="1">
        <v>1971</v>
      </c>
      <c r="K328" s="61">
        <v>0.06374999999999997</v>
      </c>
      <c r="L328" s="49">
        <v>1</v>
      </c>
      <c r="M328" s="61">
        <v>0.125</v>
      </c>
      <c r="N328" s="49">
        <v>2</v>
      </c>
      <c r="O328" s="55" t="s">
        <v>627</v>
      </c>
      <c r="P328" s="1">
        <v>1990</v>
      </c>
      <c r="Q328" s="61">
        <v>0.07649305555555552</v>
      </c>
      <c r="R328" s="49">
        <v>10</v>
      </c>
      <c r="S328" s="49">
        <v>5</v>
      </c>
      <c r="T328" s="61">
        <v>0.20149305555555552</v>
      </c>
      <c r="U328" s="67" t="s">
        <v>364</v>
      </c>
      <c r="V328" s="8">
        <v>2013</v>
      </c>
      <c r="W328" s="8">
        <v>27</v>
      </c>
      <c r="X328" s="8">
        <v>54</v>
      </c>
      <c r="Y328" s="69">
        <v>53.8</v>
      </c>
      <c r="Z328" s="61"/>
      <c r="AB328" s="73"/>
    </row>
    <row r="329" spans="1:28" s="69" customFormat="1" ht="11.25">
      <c r="A329" s="49">
        <v>2</v>
      </c>
      <c r="B329" s="1">
        <v>145</v>
      </c>
      <c r="C329" s="59" t="s">
        <v>606</v>
      </c>
      <c r="D329" s="53">
        <v>113</v>
      </c>
      <c r="E329" s="59" t="s">
        <v>628</v>
      </c>
      <c r="F329" s="1">
        <v>1964</v>
      </c>
      <c r="G329" s="61">
        <v>0.05473379629629632</v>
      </c>
      <c r="H329" s="49">
        <v>3</v>
      </c>
      <c r="I329" s="55" t="s">
        <v>629</v>
      </c>
      <c r="J329" s="1">
        <v>1984</v>
      </c>
      <c r="K329" s="61">
        <v>0.05776620370370367</v>
      </c>
      <c r="L329" s="49">
        <v>4</v>
      </c>
      <c r="M329" s="61">
        <v>0.11249999999999999</v>
      </c>
      <c r="N329" s="49">
        <v>3</v>
      </c>
      <c r="O329" s="55" t="s">
        <v>630</v>
      </c>
      <c r="P329" s="1">
        <v>1978</v>
      </c>
      <c r="Q329" s="61">
        <v>0.07041666666666674</v>
      </c>
      <c r="R329" s="49">
        <v>11</v>
      </c>
      <c r="S329" s="49">
        <v>2</v>
      </c>
      <c r="T329" s="61">
        <v>0.18291666666666673</v>
      </c>
      <c r="U329" s="67" t="s">
        <v>130</v>
      </c>
      <c r="V329" s="8">
        <v>2013</v>
      </c>
      <c r="W329" s="8">
        <v>27</v>
      </c>
      <c r="X329" s="8">
        <v>54</v>
      </c>
      <c r="Y329" s="69">
        <v>53.8</v>
      </c>
      <c r="Z329" s="61"/>
      <c r="AB329" s="74"/>
    </row>
    <row r="330" spans="1:28" s="69" customFormat="1" ht="11.25">
      <c r="A330" s="49">
        <v>8</v>
      </c>
      <c r="B330" s="1">
        <v>140</v>
      </c>
      <c r="C330" s="55" t="s">
        <v>631</v>
      </c>
      <c r="D330" s="53">
        <v>89</v>
      </c>
      <c r="E330" s="55" t="s">
        <v>632</v>
      </c>
      <c r="F330" s="1">
        <v>1993</v>
      </c>
      <c r="G330" s="61">
        <v>0.06373842592592593</v>
      </c>
      <c r="H330" s="49">
        <v>12</v>
      </c>
      <c r="I330" s="55" t="s">
        <v>633</v>
      </c>
      <c r="J330" s="1">
        <v>1990</v>
      </c>
      <c r="K330" s="61">
        <v>0.05688657407407405</v>
      </c>
      <c r="L330" s="49">
        <v>3</v>
      </c>
      <c r="M330" s="61">
        <v>0.12062499999999998</v>
      </c>
      <c r="N330" s="49">
        <v>5</v>
      </c>
      <c r="O330" s="55" t="s">
        <v>290</v>
      </c>
      <c r="P330" s="1">
        <v>1967</v>
      </c>
      <c r="Q330" s="61">
        <v>0.0796296296296296</v>
      </c>
      <c r="R330" s="49">
        <v>17</v>
      </c>
      <c r="S330" s="49">
        <v>8</v>
      </c>
      <c r="T330" s="61">
        <v>0.2002546296296296</v>
      </c>
      <c r="U330" s="67" t="s">
        <v>130</v>
      </c>
      <c r="V330" s="8">
        <v>2013</v>
      </c>
      <c r="W330" s="8">
        <v>27</v>
      </c>
      <c r="X330" s="8">
        <v>54</v>
      </c>
      <c r="Y330" s="69">
        <v>53.8</v>
      </c>
      <c r="Z330" s="61"/>
      <c r="AB330" s="73"/>
    </row>
    <row r="331" spans="1:28" s="69" customFormat="1" ht="11.25">
      <c r="A331" s="49">
        <v>9</v>
      </c>
      <c r="B331" s="1">
        <v>154</v>
      </c>
      <c r="C331" s="55" t="s">
        <v>622</v>
      </c>
      <c r="D331" s="53">
        <v>91</v>
      </c>
      <c r="E331" s="59" t="s">
        <v>634</v>
      </c>
      <c r="F331" s="1">
        <v>1983</v>
      </c>
      <c r="G331" s="61">
        <v>0.06670138888888894</v>
      </c>
      <c r="H331" s="49">
        <v>14</v>
      </c>
      <c r="I331" s="55" t="s">
        <v>635</v>
      </c>
      <c r="J331" s="1">
        <v>1976</v>
      </c>
      <c r="K331" s="61">
        <v>0.07239583333333327</v>
      </c>
      <c r="L331" s="49">
        <v>15</v>
      </c>
      <c r="M331" s="61">
        <v>0.1390972222222222</v>
      </c>
      <c r="N331" s="49">
        <v>16</v>
      </c>
      <c r="O331" s="55" t="s">
        <v>636</v>
      </c>
      <c r="P331" s="1">
        <v>1989</v>
      </c>
      <c r="Q331" s="61">
        <v>0.06451388888888887</v>
      </c>
      <c r="R331" s="49">
        <v>4</v>
      </c>
      <c r="S331" s="49">
        <v>9</v>
      </c>
      <c r="T331" s="61">
        <v>0.20361111111111108</v>
      </c>
      <c r="U331" s="67" t="s">
        <v>130</v>
      </c>
      <c r="V331" s="8">
        <v>2013</v>
      </c>
      <c r="W331" s="8">
        <v>27</v>
      </c>
      <c r="X331" s="8">
        <v>54</v>
      </c>
      <c r="Y331" s="69">
        <v>53.8</v>
      </c>
      <c r="Z331" s="61"/>
      <c r="AB331" s="73"/>
    </row>
    <row r="332" spans="1:28" s="69" customFormat="1" ht="11.25">
      <c r="A332" s="49">
        <v>15</v>
      </c>
      <c r="B332" s="1">
        <v>153</v>
      </c>
      <c r="C332" s="55" t="s">
        <v>598</v>
      </c>
      <c r="D332" s="53">
        <v>87</v>
      </c>
      <c r="E332" s="59" t="s">
        <v>639</v>
      </c>
      <c r="F332" s="1">
        <v>1987</v>
      </c>
      <c r="G332" s="61">
        <v>0.07017361111111109</v>
      </c>
      <c r="H332" s="49">
        <v>20</v>
      </c>
      <c r="I332" s="55" t="s">
        <v>640</v>
      </c>
      <c r="J332" s="1">
        <v>1983</v>
      </c>
      <c r="K332" s="61">
        <v>0.06275462962962963</v>
      </c>
      <c r="L332" s="49">
        <v>6</v>
      </c>
      <c r="M332" s="61">
        <v>0.13292824074074072</v>
      </c>
      <c r="N332" s="49">
        <v>11</v>
      </c>
      <c r="O332" s="55" t="s">
        <v>641</v>
      </c>
      <c r="P332" s="1">
        <v>1982</v>
      </c>
      <c r="Q332" s="61">
        <v>0.08217592592592593</v>
      </c>
      <c r="R332" s="49">
        <v>20</v>
      </c>
      <c r="S332" s="49">
        <v>15</v>
      </c>
      <c r="T332" s="61">
        <v>0.21510416666666665</v>
      </c>
      <c r="U332" s="67" t="s">
        <v>130</v>
      </c>
      <c r="V332" s="8">
        <v>2013</v>
      </c>
      <c r="W332" s="8">
        <v>27</v>
      </c>
      <c r="X332" s="8">
        <v>54</v>
      </c>
      <c r="Y332" s="69">
        <v>53.8</v>
      </c>
      <c r="Z332" s="61"/>
      <c r="AB332" s="74"/>
    </row>
    <row r="333" spans="1:28" s="69" customFormat="1" ht="11.25">
      <c r="A333" s="49">
        <v>17</v>
      </c>
      <c r="B333" s="1">
        <v>162</v>
      </c>
      <c r="C333" s="16" t="s">
        <v>642</v>
      </c>
      <c r="D333" s="53">
        <v>112</v>
      </c>
      <c r="E333" s="16" t="s">
        <v>643</v>
      </c>
      <c r="F333" s="1">
        <v>1986</v>
      </c>
      <c r="G333" s="61">
        <v>0.06366898148148148</v>
      </c>
      <c r="H333" s="49">
        <v>10</v>
      </c>
      <c r="I333" s="55" t="s">
        <v>644</v>
      </c>
      <c r="J333" s="1">
        <v>1972</v>
      </c>
      <c r="K333" s="61">
        <v>0.08103009259259253</v>
      </c>
      <c r="L333" s="49">
        <v>20</v>
      </c>
      <c r="M333" s="61">
        <v>0.144699074074074</v>
      </c>
      <c r="N333" s="49">
        <v>17</v>
      </c>
      <c r="O333" s="55" t="s">
        <v>645</v>
      </c>
      <c r="P333" s="1">
        <v>1969</v>
      </c>
      <c r="Q333" s="61">
        <v>0.0752546296296297</v>
      </c>
      <c r="R333" s="49">
        <v>14</v>
      </c>
      <c r="S333" s="49">
        <v>17</v>
      </c>
      <c r="T333" s="61">
        <v>0.2199537037037037</v>
      </c>
      <c r="U333" s="67" t="s">
        <v>149</v>
      </c>
      <c r="V333" s="8">
        <v>2013</v>
      </c>
      <c r="W333" s="8">
        <v>27</v>
      </c>
      <c r="X333" s="8">
        <v>54</v>
      </c>
      <c r="Y333" s="69">
        <v>53.8</v>
      </c>
      <c r="Z333" s="61"/>
      <c r="AB333" s="73"/>
    </row>
    <row r="334" spans="1:28" s="69" customFormat="1" ht="11.25">
      <c r="A334" s="49">
        <v>23</v>
      </c>
      <c r="B334" s="1">
        <v>144</v>
      </c>
      <c r="C334" s="16" t="s">
        <v>646</v>
      </c>
      <c r="D334" s="53">
        <v>95</v>
      </c>
      <c r="E334" s="59" t="s">
        <v>647</v>
      </c>
      <c r="F334" s="1">
        <v>1984</v>
      </c>
      <c r="G334" s="61">
        <v>0.06724537037037037</v>
      </c>
      <c r="H334" s="49">
        <v>18</v>
      </c>
      <c r="I334" s="55" t="s">
        <v>648</v>
      </c>
      <c r="J334" s="1">
        <v>1986</v>
      </c>
      <c r="K334" s="61">
        <v>0.08240740740740737</v>
      </c>
      <c r="L334" s="49">
        <v>21</v>
      </c>
      <c r="M334" s="61">
        <v>0.14965277777777775</v>
      </c>
      <c r="N334" s="49">
        <v>20</v>
      </c>
      <c r="O334" s="55" t="s">
        <v>649</v>
      </c>
      <c r="P334" s="1">
        <v>1974</v>
      </c>
      <c r="Q334" s="61">
        <v>0.10032407407407407</v>
      </c>
      <c r="R334" s="49">
        <v>22</v>
      </c>
      <c r="S334" s="49">
        <v>23</v>
      </c>
      <c r="T334" s="61">
        <v>0.2499768518518518</v>
      </c>
      <c r="U334" s="67" t="s">
        <v>130</v>
      </c>
      <c r="V334" s="8">
        <v>2013</v>
      </c>
      <c r="W334" s="8">
        <v>27</v>
      </c>
      <c r="X334" s="8">
        <v>54</v>
      </c>
      <c r="Y334" s="69">
        <v>53.8</v>
      </c>
      <c r="Z334" s="61"/>
      <c r="AB334" s="73"/>
    </row>
    <row r="335" spans="1:28" s="69" customFormat="1" ht="11.25">
      <c r="A335" s="49">
        <v>8</v>
      </c>
      <c r="B335" s="1">
        <v>184</v>
      </c>
      <c r="C335" s="52" t="s">
        <v>650</v>
      </c>
      <c r="D335" s="53">
        <v>139</v>
      </c>
      <c r="E335" s="59" t="s">
        <v>651</v>
      </c>
      <c r="F335" s="1">
        <v>1974</v>
      </c>
      <c r="G335" s="61">
        <v>0.06559027777777776</v>
      </c>
      <c r="H335" s="49">
        <v>10</v>
      </c>
      <c r="I335" s="55" t="s">
        <v>298</v>
      </c>
      <c r="J335" s="1">
        <v>1964</v>
      </c>
      <c r="K335" s="61">
        <v>0.0684953703703704</v>
      </c>
      <c r="L335" s="49">
        <v>7</v>
      </c>
      <c r="M335" s="61">
        <v>0.13408564814814816</v>
      </c>
      <c r="N335" s="49">
        <v>8</v>
      </c>
      <c r="O335" s="55" t="s">
        <v>652</v>
      </c>
      <c r="P335" s="1">
        <v>1962</v>
      </c>
      <c r="Q335" s="61">
        <v>0.06936342592592593</v>
      </c>
      <c r="R335" s="49">
        <v>10</v>
      </c>
      <c r="S335" s="49">
        <v>8</v>
      </c>
      <c r="T335" s="61">
        <v>0.2034490740740741</v>
      </c>
      <c r="U335" s="67" t="s">
        <v>149</v>
      </c>
      <c r="V335" s="8">
        <v>2013</v>
      </c>
      <c r="W335" s="8">
        <v>27</v>
      </c>
      <c r="X335" s="8">
        <v>54</v>
      </c>
      <c r="Y335" s="69">
        <v>53.8</v>
      </c>
      <c r="Z335" s="61"/>
      <c r="AB335" s="73"/>
    </row>
    <row r="336" spans="1:28" s="69" customFormat="1" ht="11.25">
      <c r="A336" s="49">
        <v>4</v>
      </c>
      <c r="B336" s="1">
        <v>149</v>
      </c>
      <c r="C336" s="16" t="s">
        <v>98</v>
      </c>
      <c r="D336" s="53">
        <v>31</v>
      </c>
      <c r="E336" s="16" t="s">
        <v>638</v>
      </c>
      <c r="F336" s="1">
        <v>1982</v>
      </c>
      <c r="G336" s="61">
        <v>0.05993055555555554</v>
      </c>
      <c r="H336" s="49">
        <v>7</v>
      </c>
      <c r="I336" s="65" t="s">
        <v>637</v>
      </c>
      <c r="J336" s="39"/>
      <c r="K336" s="61">
        <v>0.06436342592592592</v>
      </c>
      <c r="L336" s="49">
        <v>3</v>
      </c>
      <c r="M336" s="61">
        <v>0.12429398148148146</v>
      </c>
      <c r="N336" s="49">
        <v>4</v>
      </c>
      <c r="O336" s="40"/>
      <c r="P336" s="39"/>
      <c r="Q336" s="61">
        <v>0.07717592592592598</v>
      </c>
      <c r="R336" s="49">
        <v>3</v>
      </c>
      <c r="S336" s="49">
        <v>4</v>
      </c>
      <c r="T336" s="61">
        <v>0.20146990740740744</v>
      </c>
      <c r="U336" s="67" t="s">
        <v>61</v>
      </c>
      <c r="V336" s="8">
        <v>2013</v>
      </c>
      <c r="W336" s="8">
        <v>27</v>
      </c>
      <c r="X336" s="8">
        <v>54</v>
      </c>
      <c r="Y336" s="69">
        <v>53.8</v>
      </c>
      <c r="Z336" s="61"/>
      <c r="AB336" s="75"/>
    </row>
    <row r="337" spans="1:28" s="69" customFormat="1" ht="11.25">
      <c r="A337" s="49">
        <v>14</v>
      </c>
      <c r="B337" s="76">
        <v>184</v>
      </c>
      <c r="C337" s="52" t="s">
        <v>650</v>
      </c>
      <c r="D337" s="53">
        <v>39</v>
      </c>
      <c r="E337" s="16" t="s">
        <v>651</v>
      </c>
      <c r="F337" s="1">
        <v>1974</v>
      </c>
      <c r="G337" s="61">
        <v>0.06559027777777776</v>
      </c>
      <c r="H337" s="49">
        <v>16</v>
      </c>
      <c r="I337" s="65" t="s">
        <v>650</v>
      </c>
      <c r="J337" s="39"/>
      <c r="K337" s="61">
        <v>0.07368055555555558</v>
      </c>
      <c r="L337" s="49">
        <v>14</v>
      </c>
      <c r="M337" s="61">
        <v>0.13927083333333334</v>
      </c>
      <c r="N337" s="49">
        <v>15</v>
      </c>
      <c r="O337" s="40"/>
      <c r="P337" s="39"/>
      <c r="Q337" s="61">
        <v>0.08347222222222217</v>
      </c>
      <c r="R337" s="49">
        <v>12</v>
      </c>
      <c r="S337" s="49">
        <v>14</v>
      </c>
      <c r="T337" s="61">
        <v>0.2227430555555555</v>
      </c>
      <c r="U337" s="67" t="s">
        <v>451</v>
      </c>
      <c r="V337" s="8">
        <v>2013</v>
      </c>
      <c r="W337" s="8">
        <v>27</v>
      </c>
      <c r="X337" s="8">
        <v>54</v>
      </c>
      <c r="Y337" s="69">
        <v>53.8</v>
      </c>
      <c r="Z337" s="61"/>
      <c r="AB337" s="75"/>
    </row>
    <row r="338" spans="1:28" s="69" customFormat="1" ht="11.25">
      <c r="A338" s="49">
        <v>1</v>
      </c>
      <c r="B338" s="76">
        <v>145</v>
      </c>
      <c r="C338" s="52" t="s">
        <v>397</v>
      </c>
      <c r="D338" s="53">
        <v>49</v>
      </c>
      <c r="E338" s="16" t="s">
        <v>628</v>
      </c>
      <c r="F338" s="1">
        <v>1964</v>
      </c>
      <c r="G338" s="61">
        <v>0.05473379629629632</v>
      </c>
      <c r="H338" s="49">
        <v>1</v>
      </c>
      <c r="I338" s="65" t="s">
        <v>606</v>
      </c>
      <c r="J338" s="39"/>
      <c r="K338" s="61">
        <v>0.06287037037037035</v>
      </c>
      <c r="L338" s="49">
        <v>3</v>
      </c>
      <c r="M338" s="61">
        <v>0.11760416666666668</v>
      </c>
      <c r="N338" s="49">
        <v>2</v>
      </c>
      <c r="O338" s="40"/>
      <c r="P338" s="39"/>
      <c r="Q338" s="61">
        <v>0.06824074074074077</v>
      </c>
      <c r="R338" s="49">
        <v>1</v>
      </c>
      <c r="S338" s="49">
        <v>1</v>
      </c>
      <c r="T338" s="61">
        <v>0.18584490740740744</v>
      </c>
      <c r="U338" s="67" t="s">
        <v>421</v>
      </c>
      <c r="V338" s="8">
        <v>2013</v>
      </c>
      <c r="W338" s="8">
        <v>27</v>
      </c>
      <c r="X338" s="8">
        <v>54</v>
      </c>
      <c r="Y338" s="69">
        <v>53.8</v>
      </c>
      <c r="Z338" s="61"/>
      <c r="AB338" s="75"/>
    </row>
    <row r="341" spans="1:25" s="69" customFormat="1" ht="11.25">
      <c r="A341" s="49">
        <v>1</v>
      </c>
      <c r="B341" s="1">
        <v>102</v>
      </c>
      <c r="C341" s="58" t="s">
        <v>453</v>
      </c>
      <c r="D341" s="53">
        <v>119</v>
      </c>
      <c r="E341" s="129" t="s">
        <v>541</v>
      </c>
      <c r="F341" s="77">
        <v>1990</v>
      </c>
      <c r="G341" s="61">
        <v>0.0705324074074074</v>
      </c>
      <c r="H341" s="49">
        <v>1</v>
      </c>
      <c r="I341" s="130" t="s">
        <v>454</v>
      </c>
      <c r="J341" s="78">
        <v>1968</v>
      </c>
      <c r="K341" s="61">
        <v>0.0816203703703704</v>
      </c>
      <c r="L341" s="49">
        <v>2</v>
      </c>
      <c r="M341" s="61">
        <v>0.1521527777777778</v>
      </c>
      <c r="N341" s="49">
        <v>1</v>
      </c>
      <c r="O341" s="130" t="s">
        <v>456</v>
      </c>
      <c r="P341" s="78">
        <v>1965</v>
      </c>
      <c r="Q341" s="61">
        <v>0.08239583333333333</v>
      </c>
      <c r="R341" s="49">
        <v>1</v>
      </c>
      <c r="S341" s="49">
        <v>1</v>
      </c>
      <c r="T341" s="61">
        <v>0.23454861111111114</v>
      </c>
      <c r="U341" s="62" t="s">
        <v>154</v>
      </c>
      <c r="V341" s="8">
        <v>2014</v>
      </c>
      <c r="W341" s="8">
        <v>28</v>
      </c>
      <c r="X341" s="8">
        <v>54</v>
      </c>
      <c r="Y341" s="69">
        <v>53.8</v>
      </c>
    </row>
    <row r="342" spans="1:25" s="69" customFormat="1" ht="11.25">
      <c r="A342" s="49">
        <v>2</v>
      </c>
      <c r="B342" s="1">
        <v>103</v>
      </c>
      <c r="C342" s="58" t="s">
        <v>622</v>
      </c>
      <c r="D342" s="53">
        <v>79</v>
      </c>
      <c r="E342" s="129" t="s">
        <v>653</v>
      </c>
      <c r="F342" s="77">
        <v>1985</v>
      </c>
      <c r="G342" s="61">
        <v>0.09888888888888886</v>
      </c>
      <c r="H342" s="49">
        <v>3</v>
      </c>
      <c r="I342" s="130" t="s">
        <v>654</v>
      </c>
      <c r="J342" s="78">
        <v>1993</v>
      </c>
      <c r="K342" s="61">
        <v>0.07771990740740747</v>
      </c>
      <c r="L342" s="49">
        <v>1</v>
      </c>
      <c r="M342" s="61">
        <v>0.17660879629629633</v>
      </c>
      <c r="N342" s="49">
        <v>2</v>
      </c>
      <c r="O342" s="130" t="s">
        <v>655</v>
      </c>
      <c r="P342" s="78">
        <v>1985</v>
      </c>
      <c r="Q342" s="61">
        <v>0.08240740740740737</v>
      </c>
      <c r="R342" s="49">
        <v>2</v>
      </c>
      <c r="S342" s="49">
        <v>2</v>
      </c>
      <c r="T342" s="61">
        <v>0.2590162037037037</v>
      </c>
      <c r="U342" s="62" t="s">
        <v>154</v>
      </c>
      <c r="V342" s="8">
        <v>2014</v>
      </c>
      <c r="W342" s="8">
        <v>28</v>
      </c>
      <c r="X342" s="8">
        <v>54</v>
      </c>
      <c r="Y342" s="69">
        <v>53.8</v>
      </c>
    </row>
    <row r="343" spans="1:25" s="69" customFormat="1" ht="11.25">
      <c r="A343" s="49">
        <v>3</v>
      </c>
      <c r="B343" s="12">
        <v>101</v>
      </c>
      <c r="C343" s="79" t="s">
        <v>656</v>
      </c>
      <c r="D343" s="53">
        <v>102</v>
      </c>
      <c r="E343" s="131" t="s">
        <v>657</v>
      </c>
      <c r="F343" s="77">
        <v>1983</v>
      </c>
      <c r="G343" s="61">
        <v>0.09379629629629632</v>
      </c>
      <c r="H343" s="49">
        <v>2</v>
      </c>
      <c r="I343" s="130" t="s">
        <v>658</v>
      </c>
      <c r="J343" s="78">
        <v>1972</v>
      </c>
      <c r="K343" s="61">
        <v>0.08383101851851843</v>
      </c>
      <c r="L343" s="49">
        <v>3</v>
      </c>
      <c r="M343" s="61">
        <v>0.17762731481481475</v>
      </c>
      <c r="N343" s="49">
        <v>3</v>
      </c>
      <c r="O343" s="130" t="s">
        <v>581</v>
      </c>
      <c r="P343" s="78">
        <v>1985</v>
      </c>
      <c r="Q343" s="61">
        <v>0.09414351851851865</v>
      </c>
      <c r="R343" s="49">
        <v>3</v>
      </c>
      <c r="S343" s="49">
        <v>3</v>
      </c>
      <c r="T343" s="61">
        <v>0.2717708333333334</v>
      </c>
      <c r="U343" s="62" t="s">
        <v>154</v>
      </c>
      <c r="V343" s="8">
        <v>2014</v>
      </c>
      <c r="W343" s="8">
        <v>28</v>
      </c>
      <c r="X343" s="8">
        <v>54</v>
      </c>
      <c r="Y343" s="69">
        <v>53.8</v>
      </c>
    </row>
    <row r="344" spans="1:25" s="69" customFormat="1" ht="11.25">
      <c r="A344" s="80"/>
      <c r="B344" s="81"/>
      <c r="C344" s="81" t="s">
        <v>662</v>
      </c>
      <c r="D344" s="84"/>
      <c r="E344" s="82"/>
      <c r="F344" s="83"/>
      <c r="G344" s="84"/>
      <c r="H344" s="85"/>
      <c r="I344" s="81"/>
      <c r="J344" s="81"/>
      <c r="K344" s="84"/>
      <c r="L344" s="85"/>
      <c r="M344" s="64"/>
      <c r="N344" s="85"/>
      <c r="O344" s="81"/>
      <c r="P344" s="81"/>
      <c r="Q344" s="84"/>
      <c r="R344" s="85"/>
      <c r="S344" s="85"/>
      <c r="T344" s="84"/>
      <c r="U344" s="86"/>
      <c r="V344" s="8">
        <v>2014</v>
      </c>
      <c r="W344" s="8">
        <v>28</v>
      </c>
      <c r="X344" s="8">
        <v>54</v>
      </c>
      <c r="Y344" s="69">
        <v>53.8</v>
      </c>
    </row>
    <row r="345" spans="1:25" s="69" customFormat="1" ht="11.25" collapsed="1">
      <c r="A345" s="49">
        <v>3</v>
      </c>
      <c r="B345" s="1">
        <v>155</v>
      </c>
      <c r="C345" s="87" t="s">
        <v>631</v>
      </c>
      <c r="D345" s="53">
        <v>76</v>
      </c>
      <c r="E345" s="87" t="s">
        <v>544</v>
      </c>
      <c r="F345" s="78">
        <v>1993</v>
      </c>
      <c r="G345" s="61">
        <v>0.0569675925925926</v>
      </c>
      <c r="H345" s="49">
        <v>8</v>
      </c>
      <c r="I345" s="87" t="s">
        <v>507</v>
      </c>
      <c r="J345" s="78">
        <v>1990</v>
      </c>
      <c r="K345" s="61">
        <v>0.05517361111111113</v>
      </c>
      <c r="L345" s="49">
        <v>2</v>
      </c>
      <c r="M345" s="61">
        <v>0.11214120370370373</v>
      </c>
      <c r="N345" s="49">
        <v>4</v>
      </c>
      <c r="O345" s="87" t="s">
        <v>663</v>
      </c>
      <c r="P345" s="78">
        <v>1983</v>
      </c>
      <c r="Q345" s="61">
        <v>0.05899305555555556</v>
      </c>
      <c r="R345" s="49">
        <v>4</v>
      </c>
      <c r="S345" s="49">
        <v>3</v>
      </c>
      <c r="T345" s="61">
        <v>0.1711342592592593</v>
      </c>
      <c r="U345" s="67" t="s">
        <v>130</v>
      </c>
      <c r="V345" s="8">
        <v>2014</v>
      </c>
      <c r="W345" s="8">
        <v>28</v>
      </c>
      <c r="X345" s="8">
        <v>54</v>
      </c>
      <c r="Y345" s="69">
        <v>53.8</v>
      </c>
    </row>
    <row r="346" spans="1:25" s="69" customFormat="1" ht="11.25">
      <c r="A346" s="49">
        <v>7</v>
      </c>
      <c r="B346" s="1">
        <v>166</v>
      </c>
      <c r="C346" s="87" t="s">
        <v>664</v>
      </c>
      <c r="D346" s="53">
        <v>84</v>
      </c>
      <c r="E346" s="87" t="s">
        <v>481</v>
      </c>
      <c r="F346" s="78">
        <v>1983</v>
      </c>
      <c r="G346" s="61">
        <v>0.06988425925925923</v>
      </c>
      <c r="H346" s="49">
        <v>20</v>
      </c>
      <c r="I346" s="87" t="s">
        <v>591</v>
      </c>
      <c r="J346" s="78">
        <v>1988</v>
      </c>
      <c r="K346" s="61">
        <v>0.05443287037037042</v>
      </c>
      <c r="L346" s="49">
        <v>1</v>
      </c>
      <c r="M346" s="61">
        <v>0.12431712962962965</v>
      </c>
      <c r="N346" s="49">
        <v>11</v>
      </c>
      <c r="O346" s="87" t="s">
        <v>480</v>
      </c>
      <c r="P346" s="78">
        <v>1987</v>
      </c>
      <c r="Q346" s="61">
        <v>0.06304398148148144</v>
      </c>
      <c r="R346" s="49">
        <v>7</v>
      </c>
      <c r="S346" s="49">
        <v>7</v>
      </c>
      <c r="T346" s="61">
        <v>0.1873611111111111</v>
      </c>
      <c r="U346" s="67" t="s">
        <v>130</v>
      </c>
      <c r="V346" s="8">
        <v>2014</v>
      </c>
      <c r="W346" s="8">
        <v>28</v>
      </c>
      <c r="X346" s="8">
        <v>54</v>
      </c>
      <c r="Y346" s="69">
        <v>53.8</v>
      </c>
    </row>
    <row r="347" spans="1:25" s="69" customFormat="1" ht="11.25">
      <c r="A347" s="49">
        <v>8</v>
      </c>
      <c r="B347" s="1">
        <v>151</v>
      </c>
      <c r="C347" s="87" t="s">
        <v>622</v>
      </c>
      <c r="D347" s="53">
        <v>75</v>
      </c>
      <c r="E347" s="87" t="s">
        <v>665</v>
      </c>
      <c r="F347" s="78">
        <v>1986</v>
      </c>
      <c r="G347" s="61">
        <v>0.05934027777777778</v>
      </c>
      <c r="H347" s="49">
        <v>9</v>
      </c>
      <c r="I347" s="87" t="s">
        <v>666</v>
      </c>
      <c r="J347" s="78">
        <v>1993</v>
      </c>
      <c r="K347" s="61">
        <v>0.06131944444444448</v>
      </c>
      <c r="L347" s="49">
        <v>9</v>
      </c>
      <c r="M347" s="61">
        <v>0.12065972222222227</v>
      </c>
      <c r="N347" s="49">
        <v>10</v>
      </c>
      <c r="O347" s="87" t="s">
        <v>667</v>
      </c>
      <c r="P347" s="78">
        <v>1988</v>
      </c>
      <c r="Q347" s="61">
        <v>0.06818287037037035</v>
      </c>
      <c r="R347" s="49">
        <v>8</v>
      </c>
      <c r="S347" s="49">
        <v>8</v>
      </c>
      <c r="T347" s="61">
        <v>0.18884259259259262</v>
      </c>
      <c r="U347" s="67" t="s">
        <v>130</v>
      </c>
      <c r="V347" s="8">
        <v>2014</v>
      </c>
      <c r="W347" s="8">
        <v>28</v>
      </c>
      <c r="X347" s="8">
        <v>54</v>
      </c>
      <c r="Y347" s="69">
        <v>53.8</v>
      </c>
    </row>
    <row r="348" spans="1:25" s="69" customFormat="1" ht="11.25">
      <c r="A348" s="49">
        <v>12</v>
      </c>
      <c r="B348" s="1">
        <v>162</v>
      </c>
      <c r="C348" s="87" t="s">
        <v>617</v>
      </c>
      <c r="D348" s="53">
        <v>117</v>
      </c>
      <c r="E348" s="87" t="s">
        <v>520</v>
      </c>
      <c r="F348" s="78">
        <v>1974</v>
      </c>
      <c r="G348" s="61">
        <v>0.06737268518518519</v>
      </c>
      <c r="H348" s="49">
        <v>18</v>
      </c>
      <c r="I348" s="87" t="s">
        <v>563</v>
      </c>
      <c r="J348" s="78">
        <v>1989</v>
      </c>
      <c r="K348" s="61">
        <v>0.0630902777777777</v>
      </c>
      <c r="L348" s="49">
        <v>11</v>
      </c>
      <c r="M348" s="61">
        <v>0.1304629629629629</v>
      </c>
      <c r="N348" s="49">
        <v>15</v>
      </c>
      <c r="O348" s="87" t="s">
        <v>495</v>
      </c>
      <c r="P348" s="78">
        <v>1962</v>
      </c>
      <c r="Q348" s="61">
        <v>0.0704166666666668</v>
      </c>
      <c r="R348" s="49">
        <v>12</v>
      </c>
      <c r="S348" s="49">
        <v>12</v>
      </c>
      <c r="T348" s="61">
        <v>0.20087962962962969</v>
      </c>
      <c r="U348" s="67" t="s">
        <v>130</v>
      </c>
      <c r="V348" s="8">
        <v>2014</v>
      </c>
      <c r="W348" s="8">
        <v>28</v>
      </c>
      <c r="X348" s="8">
        <v>54</v>
      </c>
      <c r="Y348" s="69">
        <v>53.8</v>
      </c>
    </row>
    <row r="349" spans="1:25" s="69" customFormat="1" ht="11.25">
      <c r="A349" s="49">
        <v>15</v>
      </c>
      <c r="B349" s="1">
        <v>169</v>
      </c>
      <c r="C349" s="87" t="s">
        <v>668</v>
      </c>
      <c r="D349" s="53">
        <v>104</v>
      </c>
      <c r="E349" s="87" t="s">
        <v>669</v>
      </c>
      <c r="F349" s="78">
        <v>1982</v>
      </c>
      <c r="G349" s="61">
        <v>0.053587962962962976</v>
      </c>
      <c r="H349" s="49">
        <v>2</v>
      </c>
      <c r="I349" s="87" t="s">
        <v>670</v>
      </c>
      <c r="J349" s="78">
        <v>1975</v>
      </c>
      <c r="K349" s="61">
        <v>0.07553240740740741</v>
      </c>
      <c r="L349" s="49">
        <v>22</v>
      </c>
      <c r="M349" s="61">
        <v>0.12912037037037039</v>
      </c>
      <c r="N349" s="49">
        <v>13</v>
      </c>
      <c r="O349" s="87" t="s">
        <v>671</v>
      </c>
      <c r="P349" s="78">
        <v>1981</v>
      </c>
      <c r="Q349" s="61">
        <v>0.07604166666666667</v>
      </c>
      <c r="R349" s="49">
        <v>19</v>
      </c>
      <c r="S349" s="49">
        <v>15</v>
      </c>
      <c r="T349" s="61">
        <v>0.20516203703703706</v>
      </c>
      <c r="U349" s="67" t="s">
        <v>130</v>
      </c>
      <c r="V349" s="8">
        <v>2014</v>
      </c>
      <c r="W349" s="8">
        <v>28</v>
      </c>
      <c r="X349" s="8">
        <v>54</v>
      </c>
      <c r="Y349" s="69">
        <v>53.8</v>
      </c>
    </row>
    <row r="350" spans="1:25" s="69" customFormat="1" ht="11.25">
      <c r="A350" s="49">
        <v>28</v>
      </c>
      <c r="B350" s="1">
        <v>157</v>
      </c>
      <c r="C350" s="52" t="s">
        <v>672</v>
      </c>
      <c r="D350" s="53">
        <v>86</v>
      </c>
      <c r="E350" s="52" t="s">
        <v>673</v>
      </c>
      <c r="F350" s="1">
        <v>1987</v>
      </c>
      <c r="G350" s="61">
        <v>0.0735763888888889</v>
      </c>
      <c r="H350" s="49">
        <v>23</v>
      </c>
      <c r="I350" s="52" t="s">
        <v>674</v>
      </c>
      <c r="J350" s="1">
        <v>1987</v>
      </c>
      <c r="K350" s="61">
        <v>0.08778935185185183</v>
      </c>
      <c r="L350" s="49">
        <v>27</v>
      </c>
      <c r="M350" s="61">
        <v>0.16136574074074073</v>
      </c>
      <c r="N350" s="49">
        <v>28</v>
      </c>
      <c r="O350" s="52" t="s">
        <v>675</v>
      </c>
      <c r="P350" s="1">
        <v>1982</v>
      </c>
      <c r="Q350" s="61">
        <v>0.08090277777777777</v>
      </c>
      <c r="R350" s="49">
        <v>23</v>
      </c>
      <c r="S350" s="49">
        <v>28</v>
      </c>
      <c r="T350" s="61">
        <v>0.2422685185185185</v>
      </c>
      <c r="U350" s="67" t="s">
        <v>130</v>
      </c>
      <c r="V350" s="8">
        <v>2014</v>
      </c>
      <c r="W350" s="8">
        <v>28</v>
      </c>
      <c r="X350" s="8">
        <v>54</v>
      </c>
      <c r="Y350" s="69">
        <v>53.8</v>
      </c>
    </row>
    <row r="351" spans="1:25" s="69" customFormat="1" ht="11.25">
      <c r="A351" s="49">
        <v>7</v>
      </c>
      <c r="B351" s="1">
        <v>179</v>
      </c>
      <c r="C351" s="87" t="s">
        <v>676</v>
      </c>
      <c r="D351" s="53">
        <v>146</v>
      </c>
      <c r="E351" s="87" t="s">
        <v>604</v>
      </c>
      <c r="F351" s="78">
        <v>1964</v>
      </c>
      <c r="G351" s="61">
        <v>0.07579861111111108</v>
      </c>
      <c r="H351" s="49">
        <v>15</v>
      </c>
      <c r="I351" s="87" t="s">
        <v>569</v>
      </c>
      <c r="J351" s="78">
        <v>1965</v>
      </c>
      <c r="K351" s="61">
        <v>0.062037037037037</v>
      </c>
      <c r="L351" s="49">
        <v>2</v>
      </c>
      <c r="M351" s="61">
        <v>0.13783564814814808</v>
      </c>
      <c r="N351" s="49">
        <v>6</v>
      </c>
      <c r="O351" s="87" t="s">
        <v>545</v>
      </c>
      <c r="P351" s="78">
        <v>1967</v>
      </c>
      <c r="Q351" s="61">
        <v>0.08021990740740748</v>
      </c>
      <c r="R351" s="49">
        <v>11</v>
      </c>
      <c r="S351" s="49">
        <v>7</v>
      </c>
      <c r="T351" s="61">
        <v>0.21805555555555556</v>
      </c>
      <c r="U351" s="67" t="s">
        <v>149</v>
      </c>
      <c r="V351" s="8">
        <v>2014</v>
      </c>
      <c r="W351" s="8">
        <v>28</v>
      </c>
      <c r="X351" s="8">
        <v>54</v>
      </c>
      <c r="Y351" s="69">
        <v>53.8</v>
      </c>
    </row>
    <row r="352" spans="1:25" s="69" customFormat="1" ht="11.25">
      <c r="A352" s="49">
        <v>12</v>
      </c>
      <c r="B352" s="1">
        <v>188</v>
      </c>
      <c r="C352" s="88" t="s">
        <v>677</v>
      </c>
      <c r="D352" s="53">
        <v>132</v>
      </c>
      <c r="E352" s="88" t="s">
        <v>231</v>
      </c>
      <c r="F352" s="78">
        <v>1969</v>
      </c>
      <c r="G352" s="61">
        <v>0.07134259259259257</v>
      </c>
      <c r="H352" s="49">
        <v>12</v>
      </c>
      <c r="I352" s="87" t="s">
        <v>678</v>
      </c>
      <c r="J352" s="78">
        <v>1968</v>
      </c>
      <c r="K352" s="61">
        <v>0.07859953703703704</v>
      </c>
      <c r="L352" s="49">
        <v>15</v>
      </c>
      <c r="M352" s="61">
        <v>0.1499421296296296</v>
      </c>
      <c r="N352" s="49">
        <v>14</v>
      </c>
      <c r="O352" s="87" t="s">
        <v>679</v>
      </c>
      <c r="P352" s="78">
        <v>1973</v>
      </c>
      <c r="Q352" s="61">
        <v>0.0780439814814815</v>
      </c>
      <c r="R352" s="49">
        <v>9</v>
      </c>
      <c r="S352" s="49">
        <v>12</v>
      </c>
      <c r="T352" s="61">
        <v>0.2279861111111111</v>
      </c>
      <c r="U352" s="67" t="s">
        <v>149</v>
      </c>
      <c r="V352" s="8">
        <v>2014</v>
      </c>
      <c r="W352" s="8">
        <v>28</v>
      </c>
      <c r="X352" s="8">
        <v>54</v>
      </c>
      <c r="Y352" s="69">
        <v>53.8</v>
      </c>
    </row>
    <row r="353" spans="1:25" s="69" customFormat="1" ht="11.25">
      <c r="A353" s="49">
        <v>1</v>
      </c>
      <c r="B353" s="1">
        <v>150</v>
      </c>
      <c r="C353" s="87" t="s">
        <v>680</v>
      </c>
      <c r="D353" s="53">
        <v>150</v>
      </c>
      <c r="E353" s="87" t="s">
        <v>509</v>
      </c>
      <c r="F353" s="78">
        <v>1964</v>
      </c>
      <c r="G353" s="61">
        <v>0.05622685185185183</v>
      </c>
      <c r="H353" s="49">
        <v>1</v>
      </c>
      <c r="I353" s="87" t="s">
        <v>463</v>
      </c>
      <c r="J353" s="78">
        <v>1964</v>
      </c>
      <c r="K353" s="61">
        <v>0.06688657407407406</v>
      </c>
      <c r="L353" s="49">
        <v>2</v>
      </c>
      <c r="M353" s="61">
        <v>0.12311342592592589</v>
      </c>
      <c r="N353" s="49">
        <v>1</v>
      </c>
      <c r="O353" s="87" t="s">
        <v>531</v>
      </c>
      <c r="P353" s="78">
        <v>1964</v>
      </c>
      <c r="Q353" s="61">
        <v>0.06870370370370371</v>
      </c>
      <c r="R353" s="49">
        <v>1</v>
      </c>
      <c r="S353" s="49">
        <v>1</v>
      </c>
      <c r="T353" s="61">
        <v>0.1918171296296296</v>
      </c>
      <c r="U353" s="67" t="s">
        <v>681</v>
      </c>
      <c r="V353" s="8">
        <v>2014</v>
      </c>
      <c r="W353" s="8">
        <v>28</v>
      </c>
      <c r="X353" s="8">
        <v>54</v>
      </c>
      <c r="Y353" s="69">
        <v>53.8</v>
      </c>
    </row>
    <row r="354" spans="1:25" s="69" customFormat="1" ht="11.25">
      <c r="A354" s="49" t="s">
        <v>659</v>
      </c>
      <c r="B354" s="1">
        <v>188</v>
      </c>
      <c r="C354" s="16" t="s">
        <v>677</v>
      </c>
      <c r="D354" s="53">
        <v>45</v>
      </c>
      <c r="E354" s="16" t="s">
        <v>231</v>
      </c>
      <c r="F354" s="1">
        <v>1969</v>
      </c>
      <c r="G354" s="61">
        <v>0.07134259259259257</v>
      </c>
      <c r="H354" s="49">
        <v>11</v>
      </c>
      <c r="I354" s="65" t="s">
        <v>677</v>
      </c>
      <c r="J354" s="39"/>
      <c r="K354" s="61">
        <v>0.09260416666666671</v>
      </c>
      <c r="L354" s="49">
        <v>16</v>
      </c>
      <c r="M354" s="61">
        <v>0.16394675925925928</v>
      </c>
      <c r="N354" s="49">
        <v>12</v>
      </c>
      <c r="O354" s="40"/>
      <c r="P354" s="39"/>
      <c r="Q354" s="61" t="s">
        <v>486</v>
      </c>
      <c r="R354" s="49" t="s">
        <v>659</v>
      </c>
      <c r="S354" s="49" t="s">
        <v>659</v>
      </c>
      <c r="T354" s="61" t="s">
        <v>486</v>
      </c>
      <c r="U354" s="67" t="s">
        <v>421</v>
      </c>
      <c r="V354" s="8">
        <v>2014</v>
      </c>
      <c r="W354" s="8">
        <v>28</v>
      </c>
      <c r="X354" s="8">
        <v>54</v>
      </c>
      <c r="Y354" s="69">
        <v>53.8</v>
      </c>
    </row>
    <row r="355" spans="1:25" s="69" customFormat="1" ht="11.25">
      <c r="A355" s="49">
        <v>1</v>
      </c>
      <c r="B355" s="1">
        <v>150</v>
      </c>
      <c r="C355" s="87" t="s">
        <v>397</v>
      </c>
      <c r="D355" s="53">
        <v>50</v>
      </c>
      <c r="E355" s="87" t="s">
        <v>509</v>
      </c>
      <c r="F355" s="78">
        <v>1964</v>
      </c>
      <c r="G355" s="61">
        <v>0.05622685185185183</v>
      </c>
      <c r="H355" s="49">
        <v>1</v>
      </c>
      <c r="I355" s="65" t="s">
        <v>680</v>
      </c>
      <c r="J355" s="39"/>
      <c r="K355" s="61">
        <v>0.07195601851851852</v>
      </c>
      <c r="L355" s="49">
        <v>2</v>
      </c>
      <c r="M355" s="61">
        <v>0.12818287037037035</v>
      </c>
      <c r="N355" s="49">
        <v>1</v>
      </c>
      <c r="O355" s="40"/>
      <c r="P355" s="39"/>
      <c r="Q355" s="61">
        <v>0.06983796296296296</v>
      </c>
      <c r="R355" s="49">
        <v>1</v>
      </c>
      <c r="S355" s="49">
        <v>1</v>
      </c>
      <c r="T355" s="61">
        <v>0.1980208333333333</v>
      </c>
      <c r="U355" s="67" t="s">
        <v>422</v>
      </c>
      <c r="V355" s="8">
        <v>2014</v>
      </c>
      <c r="W355" s="8">
        <v>28</v>
      </c>
      <c r="X355" s="8">
        <v>54</v>
      </c>
      <c r="Y355" s="69">
        <v>53.8</v>
      </c>
    </row>
    <row r="359" spans="1:25" s="69" customFormat="1" ht="11.25">
      <c r="A359" s="89">
        <v>1</v>
      </c>
      <c r="B359" s="90">
        <v>109</v>
      </c>
      <c r="C359" s="91" t="s">
        <v>682</v>
      </c>
      <c r="D359" s="90">
        <v>122</v>
      </c>
      <c r="E359" s="91" t="s">
        <v>683</v>
      </c>
      <c r="F359" s="90">
        <v>1990</v>
      </c>
      <c r="G359" s="92">
        <v>0.06666666666666665</v>
      </c>
      <c r="H359" s="90">
        <v>1</v>
      </c>
      <c r="I359" s="91" t="s">
        <v>684</v>
      </c>
      <c r="J359" s="90">
        <v>1968</v>
      </c>
      <c r="K359" s="92">
        <v>0.08040509259259265</v>
      </c>
      <c r="L359" s="90">
        <v>1</v>
      </c>
      <c r="M359" s="92">
        <v>0.1470717592592593</v>
      </c>
      <c r="N359" s="90">
        <v>1</v>
      </c>
      <c r="O359" s="91" t="s">
        <v>685</v>
      </c>
      <c r="P359" s="90">
        <v>1965</v>
      </c>
      <c r="Q359" s="92">
        <v>0.07789351851851845</v>
      </c>
      <c r="R359" s="90">
        <v>2</v>
      </c>
      <c r="S359" s="90">
        <v>1</v>
      </c>
      <c r="T359" s="92">
        <v>0.22496527777777775</v>
      </c>
      <c r="U359" s="91" t="s">
        <v>559</v>
      </c>
      <c r="V359" s="8">
        <v>2015</v>
      </c>
      <c r="W359" s="8">
        <v>29</v>
      </c>
      <c r="X359" s="8">
        <v>54</v>
      </c>
      <c r="Y359" s="8">
        <v>53.5</v>
      </c>
    </row>
    <row r="360" spans="1:25" s="69" customFormat="1" ht="11.25">
      <c r="A360" s="89">
        <v>2</v>
      </c>
      <c r="B360" s="90">
        <v>101</v>
      </c>
      <c r="C360" s="91" t="s">
        <v>661</v>
      </c>
      <c r="D360" s="90">
        <v>103</v>
      </c>
      <c r="E360" s="91" t="s">
        <v>686</v>
      </c>
      <c r="F360" s="90">
        <v>1980</v>
      </c>
      <c r="G360" s="92">
        <v>0.07906250000000004</v>
      </c>
      <c r="H360" s="90">
        <v>2</v>
      </c>
      <c r="I360" s="91" t="s">
        <v>687</v>
      </c>
      <c r="J360" s="90">
        <v>1980</v>
      </c>
      <c r="K360" s="92">
        <v>0.08064814814814814</v>
      </c>
      <c r="L360" s="90">
        <v>2</v>
      </c>
      <c r="M360" s="92">
        <v>0.15971064814814817</v>
      </c>
      <c r="N360" s="90">
        <v>2</v>
      </c>
      <c r="O360" s="91" t="s">
        <v>688</v>
      </c>
      <c r="P360" s="90">
        <v>1982</v>
      </c>
      <c r="Q360" s="92">
        <v>0.07041666666666657</v>
      </c>
      <c r="R360" s="90">
        <v>1</v>
      </c>
      <c r="S360" s="90">
        <v>2</v>
      </c>
      <c r="T360" s="92">
        <v>0.23012731481481474</v>
      </c>
      <c r="U360" s="91" t="s">
        <v>154</v>
      </c>
      <c r="V360" s="8">
        <v>2015</v>
      </c>
      <c r="W360" s="8">
        <v>29</v>
      </c>
      <c r="X360" s="8">
        <v>54</v>
      </c>
      <c r="Y360" s="8">
        <v>53.5</v>
      </c>
    </row>
    <row r="361" spans="1:25" s="69" customFormat="1" ht="11.25">
      <c r="A361" s="90">
        <v>3</v>
      </c>
      <c r="B361" s="90">
        <v>103</v>
      </c>
      <c r="C361" s="91" t="s">
        <v>689</v>
      </c>
      <c r="D361" s="90">
        <v>96</v>
      </c>
      <c r="E361" s="91" t="s">
        <v>690</v>
      </c>
      <c r="F361" s="90">
        <v>1983</v>
      </c>
      <c r="G361" s="92">
        <v>0.09240740740740744</v>
      </c>
      <c r="H361" s="90">
        <v>3</v>
      </c>
      <c r="I361" s="91" t="s">
        <v>691</v>
      </c>
      <c r="J361" s="90">
        <v>1994</v>
      </c>
      <c r="K361" s="92">
        <v>0.08457175925925925</v>
      </c>
      <c r="L361" s="90">
        <v>3</v>
      </c>
      <c r="M361" s="92">
        <v>0.1769791666666667</v>
      </c>
      <c r="N361" s="90">
        <v>3</v>
      </c>
      <c r="O361" s="91" t="s">
        <v>692</v>
      </c>
      <c r="P361" s="90">
        <v>1972</v>
      </c>
      <c r="Q361" s="92">
        <v>0.08840277777777772</v>
      </c>
      <c r="R361" s="90">
        <v>3</v>
      </c>
      <c r="S361" s="90">
        <v>3</v>
      </c>
      <c r="T361" s="92">
        <v>0.2653819444444444</v>
      </c>
      <c r="U361" s="91" t="s">
        <v>154</v>
      </c>
      <c r="V361" s="8">
        <v>2015</v>
      </c>
      <c r="W361" s="8">
        <v>29</v>
      </c>
      <c r="X361" s="8">
        <v>54</v>
      </c>
      <c r="Y361" s="8">
        <v>53.5</v>
      </c>
    </row>
    <row r="362" spans="1:25" s="69" customFormat="1" ht="11.25" outlineLevel="1">
      <c r="A362" s="93"/>
      <c r="B362" s="132" t="s">
        <v>660</v>
      </c>
      <c r="C362" s="94"/>
      <c r="D362" s="95"/>
      <c r="E362" s="94"/>
      <c r="F362" s="95"/>
      <c r="G362" s="96"/>
      <c r="H362" s="95"/>
      <c r="I362" s="94"/>
      <c r="J362" s="95"/>
      <c r="K362" s="96"/>
      <c r="L362" s="95"/>
      <c r="M362" s="96"/>
      <c r="N362" s="95"/>
      <c r="O362" s="94"/>
      <c r="P362" s="95"/>
      <c r="Q362" s="96"/>
      <c r="R362" s="95"/>
      <c r="S362" s="85"/>
      <c r="T362" s="97"/>
      <c r="U362" s="86"/>
      <c r="V362" s="8">
        <v>2015</v>
      </c>
      <c r="W362" s="8">
        <v>29</v>
      </c>
      <c r="X362" s="8">
        <v>54</v>
      </c>
      <c r="Y362" s="8">
        <v>53.5</v>
      </c>
    </row>
    <row r="363" spans="1:25" s="69" customFormat="1" ht="11.25" outlineLevel="1">
      <c r="A363" s="89">
        <v>1</v>
      </c>
      <c r="B363" s="90">
        <v>124</v>
      </c>
      <c r="C363" s="91" t="s">
        <v>693</v>
      </c>
      <c r="D363" s="90">
        <v>62</v>
      </c>
      <c r="E363" s="91" t="s">
        <v>694</v>
      </c>
      <c r="F363" s="90">
        <v>1997</v>
      </c>
      <c r="G363" s="92">
        <v>0.06738425925925928</v>
      </c>
      <c r="H363" s="90"/>
      <c r="I363" s="91" t="s">
        <v>695</v>
      </c>
      <c r="J363" s="90">
        <v>1993</v>
      </c>
      <c r="K363" s="92">
        <v>0.07600694444444445</v>
      </c>
      <c r="L363" s="90"/>
      <c r="M363" s="92">
        <v>0.14339120370370373</v>
      </c>
      <c r="N363" s="90"/>
      <c r="O363" s="91" t="s">
        <v>696</v>
      </c>
      <c r="P363" s="90">
        <v>1993</v>
      </c>
      <c r="Q363" s="92">
        <v>0.062962962962963</v>
      </c>
      <c r="R363" s="90"/>
      <c r="S363" s="90"/>
      <c r="T363" s="92">
        <v>0.20635416666666673</v>
      </c>
      <c r="U363" s="91" t="s">
        <v>364</v>
      </c>
      <c r="V363" s="8">
        <v>2015</v>
      </c>
      <c r="W363" s="8">
        <v>29</v>
      </c>
      <c r="X363" s="8">
        <v>54</v>
      </c>
      <c r="Y363" s="8">
        <v>53.5</v>
      </c>
    </row>
    <row r="364" spans="1:25" s="69" customFormat="1" ht="11.25" outlineLevel="1">
      <c r="A364" s="89"/>
      <c r="B364" s="90"/>
      <c r="C364" s="91" t="e">
        <v>#N/A</v>
      </c>
      <c r="D364" s="90" t="e">
        <v>#N/A</v>
      </c>
      <c r="E364" s="91" t="e">
        <v>#N/A</v>
      </c>
      <c r="F364" s="90" t="e">
        <v>#N/A</v>
      </c>
      <c r="G364" s="92" t="e">
        <v>#N/A</v>
      </c>
      <c r="H364" s="90"/>
      <c r="I364" s="91" t="e">
        <v>#N/A</v>
      </c>
      <c r="J364" s="90" t="e">
        <v>#N/A</v>
      </c>
      <c r="K364" s="92" t="e">
        <v>#N/A</v>
      </c>
      <c r="L364" s="90"/>
      <c r="M364" s="92" t="e">
        <v>#N/A</v>
      </c>
      <c r="N364" s="90"/>
      <c r="O364" s="91" t="e">
        <v>#N/A</v>
      </c>
      <c r="P364" s="90" t="e">
        <v>#N/A</v>
      </c>
      <c r="Q364" s="92" t="e">
        <v>#N/A</v>
      </c>
      <c r="R364" s="90"/>
      <c r="S364" s="90"/>
      <c r="T364" s="92" t="e">
        <v>#N/A</v>
      </c>
      <c r="U364" s="91" t="e">
        <v>#N/A</v>
      </c>
      <c r="V364" s="8">
        <v>2015</v>
      </c>
      <c r="W364" s="8">
        <v>29</v>
      </c>
      <c r="X364" s="8">
        <v>54</v>
      </c>
      <c r="Y364" s="8">
        <v>53.5</v>
      </c>
    </row>
    <row r="365" spans="1:25" s="69" customFormat="1" ht="11.25">
      <c r="A365" s="89">
        <v>1</v>
      </c>
      <c r="B365" s="90">
        <v>156</v>
      </c>
      <c r="C365" s="91" t="s">
        <v>697</v>
      </c>
      <c r="D365" s="90">
        <v>108</v>
      </c>
      <c r="E365" s="91" t="s">
        <v>698</v>
      </c>
      <c r="F365" s="90">
        <v>1964</v>
      </c>
      <c r="G365" s="92">
        <v>0.05644675925925924</v>
      </c>
      <c r="H365" s="90">
        <v>2</v>
      </c>
      <c r="I365" s="91" t="s">
        <v>699</v>
      </c>
      <c r="J365" s="90">
        <v>1987</v>
      </c>
      <c r="K365" s="92">
        <v>0.06115740740740744</v>
      </c>
      <c r="L365" s="90">
        <v>3</v>
      </c>
      <c r="M365" s="92">
        <v>0.11760416666666668</v>
      </c>
      <c r="N365" s="90">
        <v>2</v>
      </c>
      <c r="O365" s="91" t="s">
        <v>700</v>
      </c>
      <c r="P365" s="90">
        <v>1986</v>
      </c>
      <c r="Q365" s="92">
        <v>0.049618055555555596</v>
      </c>
      <c r="R365" s="90">
        <v>1</v>
      </c>
      <c r="S365" s="90">
        <v>1</v>
      </c>
      <c r="T365" s="92">
        <v>0.16722222222222227</v>
      </c>
      <c r="U365" s="91" t="s">
        <v>130</v>
      </c>
      <c r="V365" s="8">
        <v>2015</v>
      </c>
      <c r="W365" s="8">
        <v>29</v>
      </c>
      <c r="X365" s="8">
        <v>54</v>
      </c>
      <c r="Y365" s="8">
        <v>53.5</v>
      </c>
    </row>
    <row r="366" spans="1:25" s="69" customFormat="1" ht="11.25">
      <c r="A366" s="89">
        <v>2</v>
      </c>
      <c r="B366" s="90">
        <v>160</v>
      </c>
      <c r="C366" s="91" t="s">
        <v>701</v>
      </c>
      <c r="D366" s="90">
        <v>103</v>
      </c>
      <c r="E366" s="91" t="s">
        <v>702</v>
      </c>
      <c r="F366" s="90">
        <v>1972</v>
      </c>
      <c r="G366" s="92">
        <v>0.06192129629629628</v>
      </c>
      <c r="H366" s="90">
        <v>3</v>
      </c>
      <c r="I366" s="91" t="s">
        <v>703</v>
      </c>
      <c r="J366" s="90">
        <v>1984</v>
      </c>
      <c r="K366" s="92">
        <v>0.05809027777777781</v>
      </c>
      <c r="L366" s="90">
        <v>2</v>
      </c>
      <c r="M366" s="92">
        <v>0.12001157407407409</v>
      </c>
      <c r="N366" s="90">
        <v>3</v>
      </c>
      <c r="O366" s="91" t="s">
        <v>704</v>
      </c>
      <c r="P366" s="90">
        <v>1986</v>
      </c>
      <c r="Q366" s="92">
        <v>0.06797453703703699</v>
      </c>
      <c r="R366" s="90">
        <v>3</v>
      </c>
      <c r="S366" s="90">
        <v>3</v>
      </c>
      <c r="T366" s="92">
        <v>0.18798611111111108</v>
      </c>
      <c r="U366" s="91" t="s">
        <v>130</v>
      </c>
      <c r="V366" s="8">
        <v>2015</v>
      </c>
      <c r="W366" s="8">
        <v>29</v>
      </c>
      <c r="X366" s="8">
        <v>54</v>
      </c>
      <c r="Y366" s="8">
        <v>53.5</v>
      </c>
    </row>
    <row r="367" spans="1:25" s="69" customFormat="1" ht="11.25">
      <c r="A367" s="89">
        <v>3</v>
      </c>
      <c r="B367" s="90">
        <v>196</v>
      </c>
      <c r="C367" s="91" t="s">
        <v>556</v>
      </c>
      <c r="D367" s="90">
        <v>161</v>
      </c>
      <c r="E367" s="91" t="s">
        <v>705</v>
      </c>
      <c r="F367" s="90">
        <v>1956</v>
      </c>
      <c r="G367" s="92">
        <v>0.0639351851851852</v>
      </c>
      <c r="H367" s="90">
        <v>4</v>
      </c>
      <c r="I367" s="91" t="s">
        <v>26</v>
      </c>
      <c r="J367" s="90">
        <v>1964</v>
      </c>
      <c r="K367" s="92">
        <v>0.06570601851851848</v>
      </c>
      <c r="L367" s="90">
        <v>5</v>
      </c>
      <c r="M367" s="92">
        <v>0.1296412037037037</v>
      </c>
      <c r="N367" s="90">
        <v>4</v>
      </c>
      <c r="O367" s="91" t="s">
        <v>706</v>
      </c>
      <c r="P367" s="90">
        <v>1964</v>
      </c>
      <c r="Q367" s="92">
        <v>0.06813657407407403</v>
      </c>
      <c r="R367" s="90">
        <v>4</v>
      </c>
      <c r="S367" s="90">
        <v>4</v>
      </c>
      <c r="T367" s="92">
        <v>0.19777777777777772</v>
      </c>
      <c r="U367" s="91" t="s">
        <v>681</v>
      </c>
      <c r="V367" s="8">
        <v>2015</v>
      </c>
      <c r="W367" s="8">
        <v>29</v>
      </c>
      <c r="X367" s="8">
        <v>54</v>
      </c>
      <c r="Y367" s="8">
        <v>53.5</v>
      </c>
    </row>
    <row r="368" spans="1:25" s="69" customFormat="1" ht="11.25">
      <c r="A368" s="89">
        <v>4</v>
      </c>
      <c r="B368" s="90">
        <v>186</v>
      </c>
      <c r="C368" s="91" t="s">
        <v>676</v>
      </c>
      <c r="D368" s="90">
        <v>136</v>
      </c>
      <c r="E368" s="91" t="s">
        <v>707</v>
      </c>
      <c r="F368" s="90">
        <v>1964</v>
      </c>
      <c r="G368" s="92">
        <v>0.08075231481481482</v>
      </c>
      <c r="H368" s="90">
        <v>6</v>
      </c>
      <c r="I368" s="91" t="s">
        <v>708</v>
      </c>
      <c r="J368" s="90">
        <v>1978</v>
      </c>
      <c r="K368" s="92">
        <v>0.07712962962962966</v>
      </c>
      <c r="L368" s="90">
        <v>6</v>
      </c>
      <c r="M368" s="92">
        <v>0.15788194444444448</v>
      </c>
      <c r="N368" s="90">
        <v>5</v>
      </c>
      <c r="O368" s="91" t="s">
        <v>194</v>
      </c>
      <c r="P368" s="90">
        <v>1967</v>
      </c>
      <c r="Q368" s="92">
        <v>0.0756134259259259</v>
      </c>
      <c r="R368" s="90">
        <v>7</v>
      </c>
      <c r="S368" s="90">
        <v>5</v>
      </c>
      <c r="T368" s="92">
        <v>0.23349537037037038</v>
      </c>
      <c r="U368" s="91" t="s">
        <v>149</v>
      </c>
      <c r="V368" s="8">
        <v>2015</v>
      </c>
      <c r="W368" s="8">
        <v>29</v>
      </c>
      <c r="X368" s="8">
        <v>54</v>
      </c>
      <c r="Y368" s="8">
        <v>53.5</v>
      </c>
    </row>
    <row r="369" spans="1:25" s="69" customFormat="1" ht="11.25">
      <c r="A369" s="89">
        <v>5</v>
      </c>
      <c r="B369" s="90">
        <v>182</v>
      </c>
      <c r="C369" s="91" t="s">
        <v>709</v>
      </c>
      <c r="D369" s="90">
        <v>123</v>
      </c>
      <c r="E369" s="91" t="s">
        <v>191</v>
      </c>
      <c r="F369" s="90">
        <v>1968</v>
      </c>
      <c r="G369" s="92">
        <v>0.07582175925925921</v>
      </c>
      <c r="H369" s="90">
        <v>5</v>
      </c>
      <c r="I369" s="91" t="s">
        <v>710</v>
      </c>
      <c r="J369" s="90">
        <v>1988</v>
      </c>
      <c r="K369" s="92">
        <v>0.0827546296296297</v>
      </c>
      <c r="L369" s="90">
        <v>8</v>
      </c>
      <c r="M369" s="92">
        <v>0.15857638888888892</v>
      </c>
      <c r="N369" s="90">
        <v>6</v>
      </c>
      <c r="O369" s="91" t="s">
        <v>711</v>
      </c>
      <c r="P369" s="90">
        <v>1966</v>
      </c>
      <c r="Q369" s="92">
        <v>0.08483796296296287</v>
      </c>
      <c r="R369" s="90">
        <v>9</v>
      </c>
      <c r="S369" s="90">
        <v>6</v>
      </c>
      <c r="T369" s="92">
        <v>0.24341435185185178</v>
      </c>
      <c r="U369" s="91" t="s">
        <v>149</v>
      </c>
      <c r="V369" s="8">
        <v>2015</v>
      </c>
      <c r="W369" s="8">
        <v>29</v>
      </c>
      <c r="X369" s="8">
        <v>54</v>
      </c>
      <c r="Y369" s="8">
        <v>53.5</v>
      </c>
    </row>
    <row r="370" spans="1:25" s="69" customFormat="1" ht="11.25">
      <c r="A370" s="89">
        <v>6</v>
      </c>
      <c r="B370" s="90">
        <v>168</v>
      </c>
      <c r="C370" s="91" t="s">
        <v>712</v>
      </c>
      <c r="D370" s="90">
        <v>91</v>
      </c>
      <c r="E370" s="91" t="s">
        <v>117</v>
      </c>
      <c r="F370" s="90">
        <v>1995</v>
      </c>
      <c r="G370" s="92">
        <v>0.08968749999999998</v>
      </c>
      <c r="H370" s="90">
        <v>8</v>
      </c>
      <c r="I370" s="91" t="s">
        <v>713</v>
      </c>
      <c r="J370" s="90">
        <v>1987</v>
      </c>
      <c r="K370" s="92">
        <v>0.08417824074074082</v>
      </c>
      <c r="L370" s="90">
        <v>9</v>
      </c>
      <c r="M370" s="92">
        <v>0.1738657407407408</v>
      </c>
      <c r="N370" s="90">
        <v>9</v>
      </c>
      <c r="O370" s="91" t="s">
        <v>714</v>
      </c>
      <c r="P370" s="90">
        <v>1972</v>
      </c>
      <c r="Q370" s="92">
        <v>0.07285879629629621</v>
      </c>
      <c r="R370" s="90">
        <v>6</v>
      </c>
      <c r="S370" s="90">
        <v>7</v>
      </c>
      <c r="T370" s="92">
        <v>0.246724537037037</v>
      </c>
      <c r="U370" s="91" t="s">
        <v>130</v>
      </c>
      <c r="V370" s="8">
        <v>2015</v>
      </c>
      <c r="W370" s="8">
        <v>29</v>
      </c>
      <c r="X370" s="8">
        <v>54</v>
      </c>
      <c r="Y370" s="8">
        <v>53.5</v>
      </c>
    </row>
    <row r="371" spans="1:25" s="69" customFormat="1" ht="11.25">
      <c r="A371" s="89">
        <v>7</v>
      </c>
      <c r="B371" s="90">
        <v>157</v>
      </c>
      <c r="C371" s="91" t="s">
        <v>715</v>
      </c>
      <c r="D371" s="90">
        <v>79</v>
      </c>
      <c r="E371" s="91" t="s">
        <v>716</v>
      </c>
      <c r="F371" s="90">
        <v>1990</v>
      </c>
      <c r="G371" s="92">
        <v>0.0847222222222222</v>
      </c>
      <c r="H371" s="90">
        <v>7</v>
      </c>
      <c r="I371" s="91" t="s">
        <v>717</v>
      </c>
      <c r="J371" s="90">
        <v>1988</v>
      </c>
      <c r="K371" s="92">
        <v>0.08104166666666673</v>
      </c>
      <c r="L371" s="90">
        <v>7</v>
      </c>
      <c r="M371" s="92">
        <v>0.16576388888888893</v>
      </c>
      <c r="N371" s="90">
        <v>8</v>
      </c>
      <c r="O371" s="91" t="s">
        <v>718</v>
      </c>
      <c r="P371" s="90">
        <v>1988</v>
      </c>
      <c r="Q371" s="92">
        <v>0.0817592592592592</v>
      </c>
      <c r="R371" s="90">
        <v>8</v>
      </c>
      <c r="S371" s="90">
        <v>8</v>
      </c>
      <c r="T371" s="92">
        <v>0.24752314814814813</v>
      </c>
      <c r="U371" s="91" t="s">
        <v>130</v>
      </c>
      <c r="V371" s="8">
        <v>2015</v>
      </c>
      <c r="W371" s="8">
        <v>29</v>
      </c>
      <c r="X371" s="8">
        <v>54</v>
      </c>
      <c r="Y371" s="8">
        <v>53.5</v>
      </c>
    </row>
    <row r="372" spans="1:25" s="69" customFormat="1" ht="11.25">
      <c r="A372" s="89">
        <v>8</v>
      </c>
      <c r="B372" s="90">
        <v>158</v>
      </c>
      <c r="C372" s="91" t="s">
        <v>719</v>
      </c>
      <c r="D372" s="90">
        <v>83</v>
      </c>
      <c r="E372" s="91" t="s">
        <v>720</v>
      </c>
      <c r="F372" s="90">
        <v>1979</v>
      </c>
      <c r="G372" s="92">
        <v>0.09638888888888886</v>
      </c>
      <c r="H372" s="90">
        <v>9</v>
      </c>
      <c r="I372" s="91" t="s">
        <v>721</v>
      </c>
      <c r="J372" s="90">
        <v>1992</v>
      </c>
      <c r="K372" s="92">
        <v>0.08967592592592599</v>
      </c>
      <c r="L372" s="90">
        <v>10</v>
      </c>
      <c r="M372" s="92">
        <v>0.18606481481481485</v>
      </c>
      <c r="N372" s="90">
        <v>10</v>
      </c>
      <c r="O372" s="91" t="s">
        <v>720</v>
      </c>
      <c r="P372" s="90">
        <v>1991</v>
      </c>
      <c r="Q372" s="92">
        <v>0.06870370370370371</v>
      </c>
      <c r="R372" s="90">
        <v>5</v>
      </c>
      <c r="S372" s="90">
        <v>9</v>
      </c>
      <c r="T372" s="92">
        <v>0.25476851851851856</v>
      </c>
      <c r="U372" s="91" t="s">
        <v>130</v>
      </c>
      <c r="V372" s="8">
        <v>2015</v>
      </c>
      <c r="W372" s="8">
        <v>29</v>
      </c>
      <c r="X372" s="8">
        <v>54</v>
      </c>
      <c r="Y372" s="8">
        <v>53.5</v>
      </c>
    </row>
    <row r="373" spans="1:25" s="69" customFormat="1" ht="11.25">
      <c r="A373" s="89">
        <v>9</v>
      </c>
      <c r="B373" s="90">
        <v>155</v>
      </c>
      <c r="C373" s="91" t="s">
        <v>722</v>
      </c>
      <c r="D373" s="90">
        <v>64</v>
      </c>
      <c r="E373" s="91" t="s">
        <v>723</v>
      </c>
      <c r="F373" s="90">
        <v>1990</v>
      </c>
      <c r="G373" s="92">
        <v>0.09976851851851848</v>
      </c>
      <c r="H373" s="90">
        <v>10</v>
      </c>
      <c r="I373" s="91" t="s">
        <v>724</v>
      </c>
      <c r="J373" s="90">
        <v>1996</v>
      </c>
      <c r="K373" s="92">
        <v>0.06481481481481483</v>
      </c>
      <c r="L373" s="90">
        <v>4</v>
      </c>
      <c r="M373" s="92">
        <v>0.1645833333333333</v>
      </c>
      <c r="N373" s="90">
        <v>7</v>
      </c>
      <c r="O373" s="91" t="s">
        <v>725</v>
      </c>
      <c r="P373" s="90">
        <v>1995</v>
      </c>
      <c r="Q373" s="92">
        <v>0.0994560185185186</v>
      </c>
      <c r="R373" s="90">
        <v>10</v>
      </c>
      <c r="S373" s="90">
        <v>10</v>
      </c>
      <c r="T373" s="92">
        <v>0.2640393518518519</v>
      </c>
      <c r="U373" s="91" t="s">
        <v>130</v>
      </c>
      <c r="V373" s="8">
        <v>2015</v>
      </c>
      <c r="W373" s="8">
        <v>29</v>
      </c>
      <c r="X373" s="8">
        <v>54</v>
      </c>
      <c r="Y373" s="8">
        <v>53.5</v>
      </c>
    </row>
    <row r="374" spans="1:25" s="69" customFormat="1" ht="11.25">
      <c r="A374" s="89">
        <v>10</v>
      </c>
      <c r="B374" s="90">
        <v>124</v>
      </c>
      <c r="C374" s="91" t="s">
        <v>693</v>
      </c>
      <c r="D374" s="90">
        <v>62</v>
      </c>
      <c r="E374" s="91" t="s">
        <v>694</v>
      </c>
      <c r="F374" s="90">
        <v>1997</v>
      </c>
      <c r="G374" s="92">
        <v>0.06738425925925928</v>
      </c>
      <c r="H374" s="90">
        <v>10</v>
      </c>
      <c r="I374" s="91" t="s">
        <v>695</v>
      </c>
      <c r="J374" s="90">
        <v>1993</v>
      </c>
      <c r="K374" s="92">
        <v>0.07600694444444445</v>
      </c>
      <c r="L374" s="90">
        <v>4</v>
      </c>
      <c r="M374" s="92">
        <v>0.14339120370370373</v>
      </c>
      <c r="N374" s="90">
        <v>7</v>
      </c>
      <c r="O374" s="91" t="s">
        <v>696</v>
      </c>
      <c r="P374" s="90">
        <v>1993</v>
      </c>
      <c r="Q374" s="92">
        <v>0.062962962962963</v>
      </c>
      <c r="R374" s="90">
        <v>10</v>
      </c>
      <c r="S374" s="90">
        <v>10</v>
      </c>
      <c r="T374" s="92">
        <v>0.20635416666666673</v>
      </c>
      <c r="U374" s="91" t="s">
        <v>364</v>
      </c>
      <c r="V374" s="8">
        <v>2015</v>
      </c>
      <c r="W374" s="8">
        <v>29</v>
      </c>
      <c r="X374" s="8">
        <v>54</v>
      </c>
      <c r="Y374" s="8">
        <v>53.5</v>
      </c>
    </row>
    <row r="375" spans="1:25" s="69" customFormat="1" ht="11.25">
      <c r="A375" s="89">
        <v>1</v>
      </c>
      <c r="B375" s="90">
        <v>18</v>
      </c>
      <c r="C375" s="91" t="s">
        <v>726</v>
      </c>
      <c r="D375" s="90">
        <v>33</v>
      </c>
      <c r="E375" s="91" t="s">
        <v>727</v>
      </c>
      <c r="F375" s="90">
        <v>1982</v>
      </c>
      <c r="G375" s="92">
        <v>0.056701388888888926</v>
      </c>
      <c r="H375" s="90">
        <v>1</v>
      </c>
      <c r="I375" s="91"/>
      <c r="J375" s="90"/>
      <c r="K375" s="92">
        <v>0.06116898148148142</v>
      </c>
      <c r="L375" s="90">
        <v>1</v>
      </c>
      <c r="M375" s="92">
        <v>0.11787037037037035</v>
      </c>
      <c r="N375" s="90">
        <v>1</v>
      </c>
      <c r="O375" s="91"/>
      <c r="P375" s="90"/>
      <c r="Q375" s="92">
        <v>0.06783564814814819</v>
      </c>
      <c r="R375" s="90">
        <v>1</v>
      </c>
      <c r="S375" s="90">
        <v>1</v>
      </c>
      <c r="T375" s="92">
        <v>0.18570601851851853</v>
      </c>
      <c r="U375" s="91" t="s">
        <v>61</v>
      </c>
      <c r="V375" s="8">
        <v>2015</v>
      </c>
      <c r="W375" s="8">
        <v>29</v>
      </c>
      <c r="X375" s="8">
        <v>54</v>
      </c>
      <c r="Y375" s="8">
        <v>53.5</v>
      </c>
    </row>
    <row r="376" spans="1:25" s="69" customFormat="1" ht="11.25">
      <c r="A376" s="89">
        <v>2</v>
      </c>
      <c r="B376" s="90">
        <v>135</v>
      </c>
      <c r="C376" s="91" t="s">
        <v>598</v>
      </c>
      <c r="D376" s="90">
        <v>32</v>
      </c>
      <c r="E376" s="91" t="s">
        <v>728</v>
      </c>
      <c r="F376" s="90">
        <v>1983</v>
      </c>
      <c r="G376" s="92">
        <v>0.06548611111111113</v>
      </c>
      <c r="H376" s="90">
        <v>2</v>
      </c>
      <c r="I376" s="91"/>
      <c r="J376" s="90"/>
      <c r="K376" s="92">
        <v>0.07292824074074067</v>
      </c>
      <c r="L376" s="90">
        <v>2</v>
      </c>
      <c r="M376" s="92">
        <v>0.1384143518518518</v>
      </c>
      <c r="N376" s="90">
        <v>2</v>
      </c>
      <c r="O376" s="91"/>
      <c r="P376" s="90"/>
      <c r="Q376" s="92">
        <v>0.081238425925926</v>
      </c>
      <c r="R376" s="90">
        <v>2</v>
      </c>
      <c r="S376" s="90">
        <v>2</v>
      </c>
      <c r="T376" s="92">
        <v>0.2196527777777778</v>
      </c>
      <c r="U376" s="91" t="s">
        <v>61</v>
      </c>
      <c r="V376" s="8">
        <v>2015</v>
      </c>
      <c r="W376" s="8">
        <v>29</v>
      </c>
      <c r="X376" s="8">
        <v>54</v>
      </c>
      <c r="Y376" s="8">
        <v>53.5</v>
      </c>
    </row>
    <row r="377" spans="1:31" s="69" customFormat="1" ht="11.25">
      <c r="A377" s="89"/>
      <c r="B377" s="90"/>
      <c r="C377" s="91"/>
      <c r="D377" s="90"/>
      <c r="E377" s="91"/>
      <c r="F377" s="90"/>
      <c r="G377" s="90"/>
      <c r="H377" s="90"/>
      <c r="I377" s="92"/>
      <c r="J377" s="90"/>
      <c r="K377" s="92"/>
      <c r="L377" s="90"/>
      <c r="M377" s="91"/>
      <c r="N377" s="90"/>
      <c r="P377" s="90"/>
      <c r="Q377" s="92"/>
      <c r="R377" s="90"/>
      <c r="T377" s="90"/>
      <c r="U377" s="91"/>
      <c r="V377" s="90"/>
      <c r="W377" s="99"/>
      <c r="Y377" s="92"/>
      <c r="Z377" s="92"/>
      <c r="AC377" s="90"/>
      <c r="AD377" s="92"/>
      <c r="AE377" s="91"/>
    </row>
    <row r="379" spans="1:23" s="69" customFormat="1" ht="11.25">
      <c r="A379" s="98"/>
      <c r="B379" s="132" t="s">
        <v>729</v>
      </c>
      <c r="C379" s="132"/>
      <c r="D379" s="95"/>
      <c r="E379" s="94"/>
      <c r="F379" s="95"/>
      <c r="G379" s="95"/>
      <c r="H379" s="96"/>
      <c r="I379" s="95"/>
      <c r="J379" s="94"/>
      <c r="K379" s="94"/>
      <c r="L379" s="96"/>
      <c r="M379" s="96"/>
      <c r="N379" s="94"/>
      <c r="O379" s="94"/>
      <c r="P379" s="94"/>
      <c r="Q379" s="94"/>
      <c r="R379" s="96"/>
      <c r="S379" s="94"/>
      <c r="T379" s="85"/>
      <c r="U379" s="97"/>
      <c r="V379" s="86"/>
      <c r="W379" s="86"/>
    </row>
    <row r="380" spans="1:25" s="69" customFormat="1" ht="11.25">
      <c r="A380" s="89">
        <v>1</v>
      </c>
      <c r="B380" s="90">
        <v>100</v>
      </c>
      <c r="C380" s="91" t="s">
        <v>730</v>
      </c>
      <c r="D380" s="90">
        <v>106</v>
      </c>
      <c r="E380" s="91" t="s">
        <v>731</v>
      </c>
      <c r="F380" s="90">
        <v>1980</v>
      </c>
      <c r="G380" s="92">
        <v>0.07767361111111104</v>
      </c>
      <c r="H380" s="90">
        <v>2</v>
      </c>
      <c r="I380" s="91" t="s">
        <v>687</v>
      </c>
      <c r="J380" s="90">
        <v>1980</v>
      </c>
      <c r="K380" s="92">
        <v>0.07651620370370377</v>
      </c>
      <c r="L380" s="90">
        <v>1</v>
      </c>
      <c r="M380" s="92">
        <v>0.1541898148148148</v>
      </c>
      <c r="N380" s="90">
        <v>1</v>
      </c>
      <c r="O380" s="91" t="s">
        <v>688</v>
      </c>
      <c r="P380" s="90">
        <v>1982</v>
      </c>
      <c r="Q380" s="92">
        <v>0.07724537037037038</v>
      </c>
      <c r="R380" s="90">
        <v>1</v>
      </c>
      <c r="S380" s="90">
        <v>1</v>
      </c>
      <c r="T380" s="92">
        <v>0.2314351851851852</v>
      </c>
      <c r="U380" s="91" t="s">
        <v>154</v>
      </c>
      <c r="V380" s="8">
        <v>2016</v>
      </c>
      <c r="W380" s="8">
        <v>30</v>
      </c>
      <c r="X380" s="8">
        <v>54</v>
      </c>
      <c r="Y380" s="8">
        <v>53.5</v>
      </c>
    </row>
    <row r="381" spans="1:25" s="69" customFormat="1" ht="11.25">
      <c r="A381" s="89">
        <v>2</v>
      </c>
      <c r="B381" s="90">
        <v>104</v>
      </c>
      <c r="C381" s="91" t="s">
        <v>732</v>
      </c>
      <c r="D381" s="90">
        <v>125</v>
      </c>
      <c r="E381" s="91" t="s">
        <v>683</v>
      </c>
      <c r="F381" s="90">
        <v>1990</v>
      </c>
      <c r="G381" s="92">
        <v>0.07533564814814808</v>
      </c>
      <c r="H381" s="90">
        <v>1</v>
      </c>
      <c r="I381" s="91" t="s">
        <v>685</v>
      </c>
      <c r="J381" s="90">
        <v>1965</v>
      </c>
      <c r="K381" s="92">
        <v>0.0809259259259259</v>
      </c>
      <c r="L381" s="90">
        <v>2</v>
      </c>
      <c r="M381" s="92">
        <v>0.15626157407407398</v>
      </c>
      <c r="N381" s="90">
        <v>2</v>
      </c>
      <c r="O381" s="91" t="s">
        <v>684</v>
      </c>
      <c r="P381" s="90">
        <v>1968</v>
      </c>
      <c r="Q381" s="92">
        <v>0.09060185185185188</v>
      </c>
      <c r="R381" s="90">
        <v>2</v>
      </c>
      <c r="S381" s="90">
        <v>2</v>
      </c>
      <c r="T381" s="92">
        <v>0.24686342592592586</v>
      </c>
      <c r="U381" s="91" t="s">
        <v>559</v>
      </c>
      <c r="V381" s="8">
        <v>2016</v>
      </c>
      <c r="W381" s="8">
        <v>30</v>
      </c>
      <c r="X381" s="8">
        <v>54</v>
      </c>
      <c r="Y381" s="8">
        <v>53.5</v>
      </c>
    </row>
    <row r="382" spans="1:25" s="69" customFormat="1" ht="11.25">
      <c r="A382" s="89">
        <v>1</v>
      </c>
      <c r="B382" s="90">
        <v>116</v>
      </c>
      <c r="C382" s="91" t="s">
        <v>693</v>
      </c>
      <c r="D382" s="90">
        <v>65</v>
      </c>
      <c r="E382" s="91" t="s">
        <v>733</v>
      </c>
      <c r="F382" s="90">
        <v>1997</v>
      </c>
      <c r="G382" s="92">
        <v>0.06383101851851847</v>
      </c>
      <c r="H382" s="90">
        <v>1</v>
      </c>
      <c r="I382" s="91" t="s">
        <v>654</v>
      </c>
      <c r="J382" s="90">
        <v>1993</v>
      </c>
      <c r="K382" s="92">
        <v>0.07935185185185184</v>
      </c>
      <c r="L382" s="90">
        <v>1</v>
      </c>
      <c r="M382" s="92">
        <v>0.1431828703703703</v>
      </c>
      <c r="N382" s="90">
        <v>1</v>
      </c>
      <c r="O382" s="91" t="s">
        <v>734</v>
      </c>
      <c r="P382" s="90">
        <v>1993</v>
      </c>
      <c r="Q382" s="92">
        <v>0.07475694444444447</v>
      </c>
      <c r="R382" s="90">
        <v>1</v>
      </c>
      <c r="S382" s="90">
        <v>1</v>
      </c>
      <c r="T382" s="92">
        <v>0.21793981481481478</v>
      </c>
      <c r="U382" s="91" t="s">
        <v>735</v>
      </c>
      <c r="V382" s="8">
        <v>2016</v>
      </c>
      <c r="W382" s="8">
        <v>30</v>
      </c>
      <c r="X382" s="8">
        <v>54</v>
      </c>
      <c r="Y382" s="8">
        <v>53.5</v>
      </c>
    </row>
    <row r="383" spans="1:25" s="69" customFormat="1" ht="11.25">
      <c r="A383" s="89">
        <v>1</v>
      </c>
      <c r="B383" s="90">
        <v>158</v>
      </c>
      <c r="C383" s="91" t="s">
        <v>736</v>
      </c>
      <c r="D383" s="90">
        <v>87</v>
      </c>
      <c r="E383" s="91" t="s">
        <v>699</v>
      </c>
      <c r="F383" s="90">
        <v>1987</v>
      </c>
      <c r="G383" s="92">
        <v>0.06768518518518518</v>
      </c>
      <c r="H383" s="90">
        <v>3</v>
      </c>
      <c r="I383" s="91" t="s">
        <v>737</v>
      </c>
      <c r="J383" s="90">
        <v>1988</v>
      </c>
      <c r="K383" s="92">
        <v>0.05153935185185177</v>
      </c>
      <c r="L383" s="90">
        <v>1</v>
      </c>
      <c r="M383" s="92">
        <v>0.11922453703703695</v>
      </c>
      <c r="N383" s="90">
        <v>1</v>
      </c>
      <c r="O383" s="91" t="s">
        <v>700</v>
      </c>
      <c r="P383" s="90">
        <v>1986</v>
      </c>
      <c r="Q383" s="92">
        <v>0.05549768518518522</v>
      </c>
      <c r="R383" s="90">
        <v>1</v>
      </c>
      <c r="S383" s="90">
        <v>1</v>
      </c>
      <c r="T383" s="92">
        <v>0.17472222222222217</v>
      </c>
      <c r="U383" s="91" t="s">
        <v>130</v>
      </c>
      <c r="V383" s="8">
        <v>2016</v>
      </c>
      <c r="W383" s="8">
        <v>30</v>
      </c>
      <c r="X383" s="8">
        <v>54</v>
      </c>
      <c r="Y383" s="8">
        <v>53.5</v>
      </c>
    </row>
    <row r="384" spans="1:25" s="69" customFormat="1" ht="11.25">
      <c r="A384" s="89">
        <v>2</v>
      </c>
      <c r="B384" s="90">
        <v>165</v>
      </c>
      <c r="C384" s="91" t="s">
        <v>738</v>
      </c>
      <c r="D384" s="90">
        <v>92</v>
      </c>
      <c r="E384" s="91" t="s">
        <v>12</v>
      </c>
      <c r="F384" s="90">
        <v>1969</v>
      </c>
      <c r="G384" s="92">
        <v>0.06421296296296292</v>
      </c>
      <c r="H384" s="90">
        <v>2</v>
      </c>
      <c r="I384" s="91" t="s">
        <v>724</v>
      </c>
      <c r="J384" s="90">
        <v>1996</v>
      </c>
      <c r="K384" s="92">
        <v>0.06731481481481483</v>
      </c>
      <c r="L384" s="90">
        <v>4</v>
      </c>
      <c r="M384" s="92">
        <v>0.13152777777777774</v>
      </c>
      <c r="N384" s="90">
        <v>2</v>
      </c>
      <c r="O384" s="91" t="s">
        <v>720</v>
      </c>
      <c r="P384" s="90">
        <v>1991</v>
      </c>
      <c r="Q384" s="92">
        <v>0.06827546296296294</v>
      </c>
      <c r="R384" s="90">
        <v>2</v>
      </c>
      <c r="S384" s="90">
        <v>2</v>
      </c>
      <c r="T384" s="92">
        <v>0.19980324074074068</v>
      </c>
      <c r="U384" s="91" t="s">
        <v>130</v>
      </c>
      <c r="V384" s="8">
        <v>2016</v>
      </c>
      <c r="W384" s="8">
        <v>30</v>
      </c>
      <c r="X384" s="8">
        <v>54</v>
      </c>
      <c r="Y384" s="8">
        <v>53.5</v>
      </c>
    </row>
    <row r="385" spans="1:25" s="69" customFormat="1" ht="11.25">
      <c r="A385" s="89">
        <v>3</v>
      </c>
      <c r="B385" s="90">
        <v>199</v>
      </c>
      <c r="C385" s="91" t="s">
        <v>506</v>
      </c>
      <c r="D385" s="90">
        <v>156</v>
      </c>
      <c r="E385" s="91" t="s">
        <v>739</v>
      </c>
      <c r="F385" s="90">
        <v>1964</v>
      </c>
      <c r="G385" s="92">
        <v>0.05866898148148142</v>
      </c>
      <c r="H385" s="90">
        <v>1</v>
      </c>
      <c r="I385" s="91" t="s">
        <v>706</v>
      </c>
      <c r="J385" s="90">
        <v>1964</v>
      </c>
      <c r="K385" s="92">
        <v>0.07871527777777776</v>
      </c>
      <c r="L385" s="90">
        <v>7</v>
      </c>
      <c r="M385" s="92">
        <v>0.13738425925925918</v>
      </c>
      <c r="N385" s="90">
        <v>4</v>
      </c>
      <c r="O385" s="91" t="s">
        <v>26</v>
      </c>
      <c r="P385" s="90">
        <v>1964</v>
      </c>
      <c r="Q385" s="92">
        <v>0.07476851851851851</v>
      </c>
      <c r="R385" s="90">
        <v>3</v>
      </c>
      <c r="S385" s="90">
        <v>3</v>
      </c>
      <c r="T385" s="92">
        <v>0.2121527777777777</v>
      </c>
      <c r="U385" s="91" t="s">
        <v>681</v>
      </c>
      <c r="V385" s="8">
        <v>2016</v>
      </c>
      <c r="W385" s="8">
        <v>30</v>
      </c>
      <c r="X385" s="8">
        <v>54</v>
      </c>
      <c r="Y385" s="8">
        <v>53.5</v>
      </c>
    </row>
    <row r="386" spans="1:25" s="69" customFormat="1" ht="11.25">
      <c r="A386" s="89">
        <v>4</v>
      </c>
      <c r="B386" s="90">
        <v>176</v>
      </c>
      <c r="C386" s="91" t="s">
        <v>740</v>
      </c>
      <c r="D386" s="90">
        <v>120</v>
      </c>
      <c r="E386" s="91" t="s">
        <v>741</v>
      </c>
      <c r="F386" s="90">
        <v>1989</v>
      </c>
      <c r="G386" s="92">
        <v>0.06876157407407402</v>
      </c>
      <c r="H386" s="90">
        <v>4</v>
      </c>
      <c r="I386" s="91" t="s">
        <v>742</v>
      </c>
      <c r="J386" s="90">
        <v>1977</v>
      </c>
      <c r="K386" s="92">
        <v>0.06725694444444447</v>
      </c>
      <c r="L386" s="90">
        <v>3</v>
      </c>
      <c r="M386" s="92">
        <v>0.13601851851851848</v>
      </c>
      <c r="N386" s="90">
        <v>3</v>
      </c>
      <c r="O386" s="91" t="s">
        <v>176</v>
      </c>
      <c r="P386" s="90">
        <v>1962</v>
      </c>
      <c r="Q386" s="92">
        <v>0.07700231481481479</v>
      </c>
      <c r="R386" s="90">
        <v>4</v>
      </c>
      <c r="S386" s="90">
        <v>4</v>
      </c>
      <c r="T386" s="92">
        <v>0.21302083333333327</v>
      </c>
      <c r="U386" s="91" t="s">
        <v>149</v>
      </c>
      <c r="V386" s="8">
        <v>2016</v>
      </c>
      <c r="W386" s="8">
        <v>30</v>
      </c>
      <c r="X386" s="8">
        <v>54</v>
      </c>
      <c r="Y386" s="8">
        <v>53.5</v>
      </c>
    </row>
    <row r="387" spans="1:25" s="69" customFormat="1" ht="11.25">
      <c r="A387" s="89">
        <v>5</v>
      </c>
      <c r="B387" s="90">
        <v>162</v>
      </c>
      <c r="C387" s="91" t="s">
        <v>743</v>
      </c>
      <c r="D387" s="90">
        <v>119</v>
      </c>
      <c r="E387" s="91" t="s">
        <v>194</v>
      </c>
      <c r="F387" s="90">
        <v>1967</v>
      </c>
      <c r="G387" s="92">
        <v>0.0762962962962962</v>
      </c>
      <c r="H387" s="90">
        <v>5</v>
      </c>
      <c r="I387" s="91" t="s">
        <v>703</v>
      </c>
      <c r="J387" s="90">
        <v>1984</v>
      </c>
      <c r="K387" s="92">
        <v>0.06248842592592602</v>
      </c>
      <c r="L387" s="90">
        <v>2</v>
      </c>
      <c r="M387" s="92">
        <v>0.1387847222222222</v>
      </c>
      <c r="N387" s="90">
        <v>5</v>
      </c>
      <c r="O387" s="91" t="s">
        <v>708</v>
      </c>
      <c r="P387" s="90">
        <v>1978</v>
      </c>
      <c r="Q387" s="92">
        <v>0.0865393518518518</v>
      </c>
      <c r="R387" s="90">
        <v>5</v>
      </c>
      <c r="S387" s="90">
        <v>5</v>
      </c>
      <c r="T387" s="92">
        <v>0.225324074074074</v>
      </c>
      <c r="U387" s="91" t="s">
        <v>130</v>
      </c>
      <c r="V387" s="8">
        <v>2016</v>
      </c>
      <c r="W387" s="8">
        <v>30</v>
      </c>
      <c r="X387" s="8">
        <v>54</v>
      </c>
      <c r="Y387" s="8">
        <v>53.5</v>
      </c>
    </row>
    <row r="388" spans="1:25" s="69" customFormat="1" ht="11.25">
      <c r="A388" s="89">
        <v>6</v>
      </c>
      <c r="B388" s="90" t="s">
        <v>744</v>
      </c>
      <c r="C388" s="91" t="s">
        <v>745</v>
      </c>
      <c r="D388" s="90">
        <v>104</v>
      </c>
      <c r="E388" s="91" t="s">
        <v>710</v>
      </c>
      <c r="F388" s="90">
        <v>1988</v>
      </c>
      <c r="G388" s="92">
        <v>0.08846064814814808</v>
      </c>
      <c r="H388" s="90">
        <v>6</v>
      </c>
      <c r="I388" s="91" t="s">
        <v>746</v>
      </c>
      <c r="J388" s="90">
        <v>1979</v>
      </c>
      <c r="K388" s="92">
        <v>0.06846064814814812</v>
      </c>
      <c r="L388" s="90">
        <v>5</v>
      </c>
      <c r="M388" s="92">
        <v>0.1569212962962962</v>
      </c>
      <c r="N388" s="90">
        <v>6</v>
      </c>
      <c r="O388" s="91" t="s">
        <v>747</v>
      </c>
      <c r="P388" s="90">
        <v>1977</v>
      </c>
      <c r="Q388" s="92">
        <v>0.09226851851851858</v>
      </c>
      <c r="R388" s="90">
        <v>6</v>
      </c>
      <c r="S388" s="90">
        <v>6</v>
      </c>
      <c r="T388" s="92">
        <v>0.24918981481481478</v>
      </c>
      <c r="U388" s="91" t="s">
        <v>130</v>
      </c>
      <c r="V388" s="8">
        <v>2016</v>
      </c>
      <c r="W388" s="8">
        <v>30</v>
      </c>
      <c r="X388" s="8">
        <v>54</v>
      </c>
      <c r="Y388" s="8">
        <v>53.5</v>
      </c>
    </row>
    <row r="389" spans="1:25" s="69" customFormat="1" ht="11.25">
      <c r="A389" s="89" t="s">
        <v>659</v>
      </c>
      <c r="B389" s="90">
        <v>163</v>
      </c>
      <c r="C389" s="91" t="s">
        <v>715</v>
      </c>
      <c r="D389" s="90">
        <v>82</v>
      </c>
      <c r="E389" s="91" t="s">
        <v>716</v>
      </c>
      <c r="F389" s="90">
        <v>1990</v>
      </c>
      <c r="G389" s="92">
        <v>0.08847222222222217</v>
      </c>
      <c r="H389" s="90">
        <v>7</v>
      </c>
      <c r="I389" s="91" t="s">
        <v>717</v>
      </c>
      <c r="J389" s="90">
        <v>1988</v>
      </c>
      <c r="K389" s="92">
        <v>0.07421296296296293</v>
      </c>
      <c r="L389" s="90">
        <v>6</v>
      </c>
      <c r="M389" s="92">
        <v>0.1626851851851851</v>
      </c>
      <c r="N389" s="90">
        <v>7</v>
      </c>
      <c r="O389" s="91" t="s">
        <v>718</v>
      </c>
      <c r="P389" s="90">
        <v>1988</v>
      </c>
      <c r="Q389" s="92" t="s">
        <v>748</v>
      </c>
      <c r="R389" s="90" t="s">
        <v>659</v>
      </c>
      <c r="S389" s="90" t="s">
        <v>659</v>
      </c>
      <c r="T389" s="92" t="s">
        <v>30</v>
      </c>
      <c r="U389" s="91" t="s">
        <v>130</v>
      </c>
      <c r="V389" s="8">
        <v>2016</v>
      </c>
      <c r="W389" s="8">
        <v>30</v>
      </c>
      <c r="X389" s="8">
        <v>54</v>
      </c>
      <c r="Y389" s="8">
        <v>53.5</v>
      </c>
    </row>
    <row r="390" spans="1:25" s="69" customFormat="1" ht="11.25">
      <c r="A390" s="89">
        <v>1</v>
      </c>
      <c r="B390" s="90">
        <v>116</v>
      </c>
      <c r="C390" s="91" t="s">
        <v>693</v>
      </c>
      <c r="D390" s="90">
        <v>65</v>
      </c>
      <c r="E390" s="91" t="s">
        <v>733</v>
      </c>
      <c r="F390" s="90">
        <v>1997</v>
      </c>
      <c r="G390" s="92">
        <v>0.06383101851851847</v>
      </c>
      <c r="H390" s="90">
        <v>1</v>
      </c>
      <c r="I390" s="91" t="s">
        <v>654</v>
      </c>
      <c r="J390" s="90">
        <v>1993</v>
      </c>
      <c r="K390" s="92">
        <v>0.07935185185185184</v>
      </c>
      <c r="L390" s="90">
        <v>1</v>
      </c>
      <c r="M390" s="92">
        <v>0.1431828703703703</v>
      </c>
      <c r="N390" s="90">
        <v>1</v>
      </c>
      <c r="O390" s="91" t="s">
        <v>734</v>
      </c>
      <c r="P390" s="90">
        <v>1993</v>
      </c>
      <c r="Q390" s="92">
        <v>0.07475694444444447</v>
      </c>
      <c r="R390" s="90">
        <v>1</v>
      </c>
      <c r="S390" s="90">
        <v>1</v>
      </c>
      <c r="T390" s="92">
        <v>0.21793981481481478</v>
      </c>
      <c r="U390" s="91" t="s">
        <v>735</v>
      </c>
      <c r="V390" s="8">
        <v>2016</v>
      </c>
      <c r="W390" s="8">
        <v>30</v>
      </c>
      <c r="X390" s="8">
        <v>54</v>
      </c>
      <c r="Y390" s="8">
        <v>53.5</v>
      </c>
    </row>
    <row r="391" spans="1:25" s="69" customFormat="1" ht="11.25">
      <c r="A391" s="89">
        <v>1</v>
      </c>
      <c r="B391" s="90">
        <v>19</v>
      </c>
      <c r="C391" s="91" t="s">
        <v>726</v>
      </c>
      <c r="D391" s="90">
        <v>34</v>
      </c>
      <c r="E391" s="91" t="s">
        <v>727</v>
      </c>
      <c r="F391" s="90">
        <v>1982</v>
      </c>
      <c r="G391" s="92">
        <v>0.05609953703703702</v>
      </c>
      <c r="H391" s="90">
        <v>1</v>
      </c>
      <c r="J391" s="91"/>
      <c r="K391" s="92">
        <v>0.06414351851851846</v>
      </c>
      <c r="L391" s="90">
        <v>1</v>
      </c>
      <c r="M391" s="92">
        <v>0.12024305555555548</v>
      </c>
      <c r="N391" s="90">
        <v>1</v>
      </c>
      <c r="O391" s="91"/>
      <c r="P391" s="90"/>
      <c r="Q391" s="92">
        <v>0.07091435185185185</v>
      </c>
      <c r="R391" s="90">
        <v>1</v>
      </c>
      <c r="S391" s="90">
        <v>1</v>
      </c>
      <c r="T391" s="92">
        <v>0.19115740740740733</v>
      </c>
      <c r="U391" s="91" t="s">
        <v>61</v>
      </c>
      <c r="V391" s="8">
        <v>2016</v>
      </c>
      <c r="W391" s="8">
        <v>30</v>
      </c>
      <c r="X391" s="8">
        <v>54</v>
      </c>
      <c r="Y391" s="8">
        <v>53.5</v>
      </c>
    </row>
    <row r="392" spans="1:25" s="69" customFormat="1" ht="11.25">
      <c r="A392" s="89">
        <v>2</v>
      </c>
      <c r="B392" s="90">
        <v>199</v>
      </c>
      <c r="C392" s="91" t="s">
        <v>749</v>
      </c>
      <c r="D392" s="90">
        <v>52</v>
      </c>
      <c r="E392" s="91" t="s">
        <v>739</v>
      </c>
      <c r="F392" s="90">
        <v>1964</v>
      </c>
      <c r="G392" s="92">
        <v>0.05866898148148142</v>
      </c>
      <c r="H392" s="90">
        <v>2</v>
      </c>
      <c r="J392" s="91"/>
      <c r="K392" s="92">
        <v>0.07273148148148156</v>
      </c>
      <c r="L392" s="90">
        <v>3</v>
      </c>
      <c r="M392" s="92">
        <v>0.13140046296296298</v>
      </c>
      <c r="N392" s="90">
        <v>2</v>
      </c>
      <c r="O392" s="91"/>
      <c r="P392" s="90"/>
      <c r="Q392" s="92">
        <v>0.07380787037037029</v>
      </c>
      <c r="R392" s="90">
        <v>2</v>
      </c>
      <c r="S392" s="90">
        <v>2</v>
      </c>
      <c r="T392" s="92">
        <v>0.20520833333333327</v>
      </c>
      <c r="U392" s="91" t="s">
        <v>422</v>
      </c>
      <c r="V392" s="8">
        <v>2016</v>
      </c>
      <c r="W392" s="8">
        <v>30</v>
      </c>
      <c r="X392" s="8">
        <v>54</v>
      </c>
      <c r="Y392" s="8">
        <v>53.5</v>
      </c>
    </row>
    <row r="393" spans="1:25" s="69" customFormat="1" ht="11.25">
      <c r="A393" s="89">
        <v>3</v>
      </c>
      <c r="B393" s="90">
        <v>168</v>
      </c>
      <c r="C393" s="91" t="s">
        <v>750</v>
      </c>
      <c r="D393" s="90">
        <v>33</v>
      </c>
      <c r="E393" s="91" t="s">
        <v>728</v>
      </c>
      <c r="F393" s="90">
        <v>1983</v>
      </c>
      <c r="G393" s="92">
        <v>0.06627314814814811</v>
      </c>
      <c r="H393" s="90">
        <v>4</v>
      </c>
      <c r="J393" s="91"/>
      <c r="K393" s="92">
        <v>0.06869212962962962</v>
      </c>
      <c r="L393" s="90">
        <v>2</v>
      </c>
      <c r="M393" s="92">
        <v>0.13496527777777773</v>
      </c>
      <c r="N393" s="90">
        <v>3</v>
      </c>
      <c r="O393" s="91"/>
      <c r="P393" s="90"/>
      <c r="Q393" s="92">
        <v>0.07848379629629632</v>
      </c>
      <c r="R393" s="90">
        <v>3</v>
      </c>
      <c r="S393" s="90">
        <v>3</v>
      </c>
      <c r="T393" s="92">
        <v>0.21344907407407404</v>
      </c>
      <c r="U393" s="91" t="s">
        <v>61</v>
      </c>
      <c r="V393" s="8">
        <v>2016</v>
      </c>
      <c r="W393" s="8">
        <v>30</v>
      </c>
      <c r="X393" s="8">
        <v>54</v>
      </c>
      <c r="Y393" s="8">
        <v>53.5</v>
      </c>
    </row>
    <row r="394" spans="1:25" s="69" customFormat="1" ht="11.25">
      <c r="A394" s="89">
        <v>4</v>
      </c>
      <c r="B394" s="90">
        <v>165</v>
      </c>
      <c r="C394" s="91" t="s">
        <v>749</v>
      </c>
      <c r="D394" s="90">
        <v>47</v>
      </c>
      <c r="E394" s="91" t="s">
        <v>12</v>
      </c>
      <c r="F394" s="90">
        <v>1969</v>
      </c>
      <c r="G394" s="92">
        <v>0.06421296296296292</v>
      </c>
      <c r="H394" s="90">
        <v>3</v>
      </c>
      <c r="J394" s="91"/>
      <c r="K394" s="92">
        <v>0.08046296296296296</v>
      </c>
      <c r="L394" s="90">
        <v>4</v>
      </c>
      <c r="M394" s="92">
        <v>0.14467592592592587</v>
      </c>
      <c r="N394" s="90">
        <v>4</v>
      </c>
      <c r="O394" s="91"/>
      <c r="P394" s="90"/>
      <c r="Q394" s="92">
        <v>0.08859953703703705</v>
      </c>
      <c r="R394" s="90">
        <v>5</v>
      </c>
      <c r="S394" s="90">
        <v>4</v>
      </c>
      <c r="T394" s="92">
        <v>0.23327546296296292</v>
      </c>
      <c r="U394" s="91" t="s">
        <v>421</v>
      </c>
      <c r="V394" s="8">
        <v>2016</v>
      </c>
      <c r="W394" s="8">
        <v>30</v>
      </c>
      <c r="X394" s="8">
        <v>54</v>
      </c>
      <c r="Y394" s="8">
        <v>53.5</v>
      </c>
    </row>
    <row r="395" spans="1:25" s="69" customFormat="1" ht="11.25">
      <c r="A395" s="89">
        <v>5</v>
      </c>
      <c r="B395" s="90">
        <v>86</v>
      </c>
      <c r="C395" s="91" t="s">
        <v>751</v>
      </c>
      <c r="D395" s="90">
        <v>47</v>
      </c>
      <c r="E395" s="91" t="s">
        <v>231</v>
      </c>
      <c r="F395" s="90">
        <v>1969</v>
      </c>
      <c r="G395" s="92">
        <v>0.0731134259259259</v>
      </c>
      <c r="H395" s="90">
        <v>5</v>
      </c>
      <c r="J395" s="91"/>
      <c r="K395" s="92">
        <v>0.08731481481481473</v>
      </c>
      <c r="L395" s="90">
        <v>5</v>
      </c>
      <c r="M395" s="92">
        <v>0.16042824074074064</v>
      </c>
      <c r="N395" s="90">
        <v>5</v>
      </c>
      <c r="O395" s="91"/>
      <c r="P395" s="90"/>
      <c r="Q395" s="92">
        <v>0.08812500000000001</v>
      </c>
      <c r="R395" s="90">
        <v>4</v>
      </c>
      <c r="S395" s="90">
        <v>5</v>
      </c>
      <c r="T395" s="92">
        <v>0.24855324074074064</v>
      </c>
      <c r="U395" s="91" t="s">
        <v>421</v>
      </c>
      <c r="V395" s="8">
        <v>2016</v>
      </c>
      <c r="W395" s="8">
        <v>30</v>
      </c>
      <c r="X395" s="8">
        <v>54</v>
      </c>
      <c r="Y395" s="8">
        <v>53.5</v>
      </c>
    </row>
    <row r="396" spans="1:25" s="69" customFormat="1" ht="11.25">
      <c r="A396" s="89" t="s">
        <v>659</v>
      </c>
      <c r="B396" s="90">
        <v>18</v>
      </c>
      <c r="C396" s="91" t="s">
        <v>598</v>
      </c>
      <c r="D396" s="90">
        <v>34</v>
      </c>
      <c r="E396" s="91" t="s">
        <v>752</v>
      </c>
      <c r="F396" s="90">
        <v>1982</v>
      </c>
      <c r="G396" s="92">
        <v>0.07744212962962954</v>
      </c>
      <c r="H396" s="90">
        <v>6</v>
      </c>
      <c r="J396" s="91"/>
      <c r="K396" s="92">
        <v>0.10655092592592597</v>
      </c>
      <c r="L396" s="90">
        <v>6</v>
      </c>
      <c r="M396" s="92">
        <v>0.1839930555555555</v>
      </c>
      <c r="N396" s="90">
        <v>6</v>
      </c>
      <c r="O396" s="91"/>
      <c r="P396" s="90"/>
      <c r="Q396" s="92" t="s">
        <v>30</v>
      </c>
      <c r="R396" s="90" t="s">
        <v>659</v>
      </c>
      <c r="S396" s="90" t="s">
        <v>659</v>
      </c>
      <c r="T396" s="92" t="s">
        <v>30</v>
      </c>
      <c r="U396" s="91" t="s">
        <v>61</v>
      </c>
      <c r="V396" s="8">
        <v>2016</v>
      </c>
      <c r="W396" s="8">
        <v>30</v>
      </c>
      <c r="X396" s="8">
        <v>54</v>
      </c>
      <c r="Y396" s="8">
        <v>53.5</v>
      </c>
    </row>
  </sheetData>
  <sheetProtection/>
  <conditionalFormatting sqref="O334:P334 I334:J334 C334 E334:F334 AB327:AB335 O336:P336 I336:J336 B328:B336 G327:H336 N327:N336 A327:A336 A337:B338 G337:J338 N337:P338 K327:M338 Z327:Z338 Q327:U338 AC327:IV338 D327:D338 O344:P349 C344:C349 E344:F349 A341:B349 D341:D349 N341:N349 A350:F355 G341:M355 N350:P355 Q341:U355 J377:N377 T377:W377 Y377:Z377 AC377:AE377 A359:O376 P359:R377 S359:U376 G391:H396 J391:M396 A380:M390 N380:U396">
    <cfRule type="expression" priority="13" dxfId="0">
      <formula>HatFormel</formula>
    </cfRule>
  </conditionalFormatting>
  <conditionalFormatting sqref="E334">
    <cfRule type="duplicateValues" priority="467" dxfId="12">
      <formula>AND(COUNTIF($E$334:$E$334,E334)&gt;1,NOT(ISBLANK(E334)))</formula>
    </cfRule>
  </conditionalFormatting>
  <conditionalFormatting sqref="B328:B338">
    <cfRule type="duplicateValues" priority="468" dxfId="5">
      <formula>AND(COUNTIF($B$328:$B$338,B328)&gt;1,NOT(ISBLANK(B328)))</formula>
    </cfRule>
  </conditionalFormatting>
  <conditionalFormatting sqref="E327:E338">
    <cfRule type="duplicateValues" priority="470" dxfId="12">
      <formula>AND(COUNTIF($E$327:$E$338,E327)&gt;1,NOT(ISBLANK(E327)))</formula>
    </cfRule>
    <cfRule type="duplicateValues" priority="471" dxfId="13">
      <formula>AND(COUNTIF($E$327:$E$338,E327)&gt;1,NOT(ISBLANK(E327)))</formula>
    </cfRule>
  </conditionalFormatting>
  <conditionalFormatting sqref="B327:B338">
    <cfRule type="duplicateValues" priority="474" dxfId="12">
      <formula>AND(COUNTIF($B$327:$B$338,B327)&gt;1,NOT(ISBLANK(B327)))</formula>
    </cfRule>
  </conditionalFormatting>
  <conditionalFormatting sqref="O341:P343 C341:C343 E341:F343">
    <cfRule type="expression" priority="3" dxfId="0">
      <formula>HatFormel</formula>
    </cfRule>
  </conditionalFormatting>
  <conditionalFormatting sqref="E341:E355">
    <cfRule type="duplicateValues" priority="917" dxfId="14">
      <formula>AND(COUNTIF($E$341:$E$355,E341)&gt;1,NOT(ISBLANK(E341)))</formula>
    </cfRule>
  </conditionalFormatting>
  <conditionalFormatting sqref="B341:B355">
    <cfRule type="duplicateValues" priority="919" dxfId="14">
      <formula>AND(COUNTIF($B$341:$B$355,B341)&gt;1,NOT(ISBLANK(B341)))</formula>
    </cfRule>
  </conditionalFormatting>
  <conditionalFormatting sqref="A377:I377">
    <cfRule type="expression" priority="2" dxfId="0">
      <formula>HatFormel</formula>
    </cfRule>
  </conditionalFormatting>
  <conditionalFormatting sqref="A379:W379 A391:F396">
    <cfRule type="expression" priority="1" dxfId="0">
      <formula>HatFormel</formula>
    </cfRule>
  </conditionalFormatting>
  <printOptions/>
  <pageMargins left="0.39" right="0.36" top="0.67" bottom="0.55" header="0.48" footer="0.31"/>
  <pageSetup fitToHeight="8" fitToWidth="1" horizontalDpi="300" verticalDpi="300" orientation="landscape" paperSize="9" scale="83" r:id="rId1"/>
  <headerFooter alignWithMargins="0">
    <oddHeader>&amp;L1.  Veitscher Grenzstaffellauf&amp;CNATURFREUNDE VEITSCH&amp;RSektion Berglauf</oddHeader>
    <oddFooter>&amp;LBIS ZUM NÄCHSTENMAL&amp;C&amp;F&amp;RDEN HELFERN BESTEN DANK !!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Pointner</dc:creator>
  <cp:keywords/>
  <dc:description/>
  <cp:lastModifiedBy>Werner Pointner</cp:lastModifiedBy>
  <cp:lastPrinted>2017-06-27T16:10:16Z</cp:lastPrinted>
  <dcterms:created xsi:type="dcterms:W3CDTF">2017-06-12T14:34:38Z</dcterms:created>
  <dcterms:modified xsi:type="dcterms:W3CDTF">2017-06-28T07:21:22Z</dcterms:modified>
  <cp:category/>
  <cp:version/>
  <cp:contentType/>
  <cp:contentStatus/>
</cp:coreProperties>
</file>